
<file path=[Content_Types].xml><?xml version="1.0" encoding="utf-8"?>
<Types xmlns="http://schemas.openxmlformats.org/package/2006/content-types">
  <Default Extension="bin" ContentType="application/vnd.openxmlformats-officedocument.spreadsheetml.printerSettings"/>
  <Default Extension="gif" ContentType="image/gi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hartsheets/sheet1.xml" ContentType="application/vnd.openxmlformats-officedocument.spreadsheetml.chart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16.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7.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8.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2"/>
  <workbookPr defaultThemeVersion="166925"/>
  <mc:AlternateContent xmlns:mc="http://schemas.openxmlformats.org/markup-compatibility/2006">
    <mc:Choice Requires="x15">
      <x15ac:absPath xmlns:x15ac="http://schemas.microsoft.com/office/spreadsheetml/2010/11/ac" url="/Volumes/ADATA HD330/REMEDIOS/PLAN DE DESARROLLO/"/>
    </mc:Choice>
  </mc:AlternateContent>
  <xr:revisionPtr revIDLastSave="0" documentId="13_ncr:1_{6DF8D252-0CDD-6A4E-9910-FB399E4B5420}" xr6:coauthVersionLast="47" xr6:coauthVersionMax="47" xr10:uidLastSave="{00000000-0000-0000-0000-000000000000}"/>
  <bookViews>
    <workbookView xWindow="0" yWindow="500" windowWidth="28800" windowHeight="16320" activeTab="1" xr2:uid="{9DFBF5F4-F115-FD4B-AD68-1C653FD0E4B7}"/>
  </bookViews>
  <sheets>
    <sheet name="Inicio" sheetId="18" state="hidden" r:id="rId1"/>
    <sheet name="Indice" sheetId="19" r:id="rId2"/>
    <sheet name="Mision" sheetId="20" r:id="rId3"/>
    <sheet name="Vision" sheetId="21" r:id="rId4"/>
    <sheet name="Metas" sheetId="22" r:id="rId5"/>
    <sheet name="Politicas" sheetId="23" r:id="rId6"/>
    <sheet name="POA" sheetId="31" r:id="rId7"/>
    <sheet name="CuadrodeMando" sheetId="24" state="hidden" r:id="rId8"/>
    <sheet name="FINANCIERA" sheetId="25" state="hidden" r:id="rId9"/>
    <sheet name="M. Calidad" sheetId="26" state="hidden" r:id="rId10"/>
    <sheet name="G. PROC" sheetId="27" state="hidden" r:id="rId11"/>
    <sheet name="G. TALENTO HNO" sheetId="28" state="hidden" r:id="rId12"/>
    <sheet name="USUARIO EXT" sheetId="29" state="hidden" r:id="rId13"/>
    <sheet name="POA 2023" sheetId="10" state="hidden" r:id="rId14"/>
    <sheet name="GRAFICO CALIDAD" sheetId="30" state="hidden" r:id="rId15"/>
    <sheet name="FIANACIERA GRAFICO" sheetId="13" state="hidden" r:id="rId16"/>
    <sheet name="SATISFACCION GRAFICO" sheetId="14" state="hidden" r:id="rId17"/>
    <sheet name="PROCESOS" sheetId="15" state="hidden" r:id="rId18"/>
    <sheet name="FACTURACION" sheetId="1" state="hidden" r:id="rId19"/>
    <sheet name="CARTERA" sheetId="2" state="hidden" r:id="rId20"/>
    <sheet name="PASIVO - BALANCE- ESTADO R" sheetId="3" state="hidden" r:id="rId21"/>
    <sheet name="PRODUCCIÓN" sheetId="4" state="hidden" r:id="rId22"/>
    <sheet name="CALIDAD" sheetId="5" state="hidden" r:id="rId23"/>
    <sheet name="PROCESOS JUDICIALES " sheetId="6" state="hidden" r:id="rId24"/>
    <sheet name="TALENTO HUMANO" sheetId="11" state="hidden" r:id="rId25"/>
    <sheet name="MANTENI" sheetId="12" state="hidden" r:id="rId26"/>
    <sheet name="TABLERO" sheetId="8" state="hidden" r:id="rId27"/>
  </sheets>
  <externalReferences>
    <externalReference r:id="rId28"/>
  </externalReferences>
  <definedNames>
    <definedName name="_xlnm._FilterDatabase" localSheetId="21" hidden="1">PRODUCCIÓN!$A$2:$H$47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M28" i="10" l="1"/>
  <c r="K59" i="5"/>
  <c r="K58" i="5"/>
  <c r="L58" i="5"/>
  <c r="L28" i="10"/>
  <c r="J14" i="29" s="1"/>
  <c r="K28" i="10"/>
  <c r="I14" i="29" s="1"/>
  <c r="J28" i="10"/>
  <c r="H14" i="29" s="1"/>
  <c r="I28" i="10"/>
  <c r="G14" i="29" s="1"/>
  <c r="K14" i="29"/>
  <c r="J58" i="5"/>
  <c r="H58" i="5"/>
  <c r="F58" i="5"/>
  <c r="D58" i="5"/>
  <c r="I14" i="24"/>
  <c r="G17" i="24"/>
  <c r="G27" i="24" s="1"/>
  <c r="G20" i="24"/>
  <c r="I23" i="24"/>
  <c r="I24" i="24"/>
  <c r="D27" i="24"/>
  <c r="E27" i="24"/>
  <c r="F27" i="24"/>
  <c r="C27" i="24"/>
  <c r="C32" i="24"/>
  <c r="G13" i="29" l="1"/>
  <c r="H13" i="29"/>
  <c r="I13" i="29"/>
  <c r="J13" i="29"/>
  <c r="K13" i="29"/>
  <c r="F13" i="29"/>
  <c r="F12" i="29"/>
  <c r="R42" i="28"/>
  <c r="R41" i="28"/>
  <c r="R40" i="28"/>
  <c r="R39" i="28"/>
  <c r="Q42" i="28"/>
  <c r="P42" i="28"/>
  <c r="O42" i="28"/>
  <c r="Q41" i="28"/>
  <c r="P41" i="28"/>
  <c r="O41" i="28"/>
  <c r="Q40" i="28"/>
  <c r="P40" i="28"/>
  <c r="O40" i="28"/>
  <c r="Q39" i="28"/>
  <c r="P39" i="28"/>
  <c r="O39" i="28"/>
  <c r="Q38" i="28"/>
  <c r="N42" i="28"/>
  <c r="N41" i="28"/>
  <c r="N40" i="28"/>
  <c r="N39" i="28"/>
  <c r="M38" i="28"/>
  <c r="M39" i="28"/>
  <c r="M40" i="28"/>
  <c r="M41" i="28"/>
  <c r="M42" i="28"/>
  <c r="M37" i="28"/>
  <c r="M48" i="10"/>
  <c r="R38" i="28" s="1"/>
  <c r="L48" i="10"/>
  <c r="K48" i="10"/>
  <c r="P38" i="28" s="1"/>
  <c r="J48" i="10"/>
  <c r="O38" i="28" s="1"/>
  <c r="I48" i="10"/>
  <c r="N38" i="28" s="1"/>
  <c r="M47" i="10"/>
  <c r="R37" i="28" s="1"/>
  <c r="L47" i="10"/>
  <c r="Q37" i="28" s="1"/>
  <c r="K47" i="10"/>
  <c r="P37" i="28" s="1"/>
  <c r="J47" i="10"/>
  <c r="O37" i="28" s="1"/>
  <c r="I47" i="10"/>
  <c r="N37" i="28" s="1"/>
  <c r="C33" i="11"/>
  <c r="B33" i="11"/>
  <c r="R48" i="10"/>
  <c r="Q48" i="10"/>
  <c r="P48" i="10"/>
  <c r="O48" i="10"/>
  <c r="N48" i="10"/>
  <c r="R47" i="10"/>
  <c r="Q47" i="10"/>
  <c r="P47" i="10"/>
  <c r="O47" i="10"/>
  <c r="N47" i="10"/>
  <c r="M17" i="28"/>
  <c r="M16" i="28"/>
  <c r="N19" i="27"/>
  <c r="J21" i="27"/>
  <c r="J20" i="27"/>
  <c r="J19" i="27"/>
  <c r="J17" i="27"/>
  <c r="J18" i="27"/>
  <c r="J13" i="27"/>
  <c r="J14" i="27"/>
  <c r="J15" i="27"/>
  <c r="J16" i="27"/>
  <c r="J12" i="27"/>
  <c r="M13" i="26"/>
  <c r="N13" i="26"/>
  <c r="O13" i="26"/>
  <c r="P13" i="26"/>
  <c r="R13" i="26"/>
  <c r="S13" i="26"/>
  <c r="T13" i="26"/>
  <c r="U13" i="26"/>
  <c r="V13" i="26"/>
  <c r="W13" i="26"/>
  <c r="X13" i="26"/>
  <c r="Y13" i="26"/>
  <c r="Z13" i="26"/>
  <c r="AA13" i="26"/>
  <c r="AB13" i="26"/>
  <c r="AC13" i="26"/>
  <c r="AD13" i="26"/>
  <c r="AE13" i="26"/>
  <c r="AF13" i="26"/>
  <c r="AG13" i="26"/>
  <c r="AH13" i="26"/>
  <c r="AI13" i="26"/>
  <c r="AJ13" i="26"/>
  <c r="AK13" i="26"/>
  <c r="AL13" i="26"/>
  <c r="AM13" i="26"/>
  <c r="AN13" i="26"/>
  <c r="AO13" i="26"/>
  <c r="AP13" i="26"/>
  <c r="AQ13" i="26"/>
  <c r="AR13" i="26"/>
  <c r="AS13" i="26"/>
  <c r="AT13" i="26"/>
  <c r="AU13" i="26"/>
  <c r="AV13" i="26"/>
  <c r="AW13" i="26"/>
  <c r="AX13" i="26"/>
  <c r="AY13" i="26"/>
  <c r="AZ13" i="26"/>
  <c r="BA13" i="26"/>
  <c r="BB13" i="26"/>
  <c r="BC13" i="26"/>
  <c r="BD13" i="26"/>
  <c r="BE13" i="26"/>
  <c r="BF13" i="26"/>
  <c r="BG13" i="26"/>
  <c r="BH13" i="26"/>
  <c r="BI13" i="26"/>
  <c r="BJ13" i="26"/>
  <c r="BK13" i="26"/>
  <c r="BL13" i="26"/>
  <c r="BM13" i="26"/>
  <c r="BN13" i="26"/>
  <c r="BO13" i="26"/>
  <c r="W14" i="26"/>
  <c r="X14" i="26"/>
  <c r="Y14" i="26"/>
  <c r="Z14" i="26"/>
  <c r="AA14" i="26"/>
  <c r="AB14" i="26"/>
  <c r="AC14" i="26"/>
  <c r="AD14" i="26"/>
  <c r="AE14" i="26"/>
  <c r="AF14" i="26"/>
  <c r="AG14" i="26"/>
  <c r="AH14" i="26"/>
  <c r="AI14" i="26"/>
  <c r="AJ14" i="26"/>
  <c r="AK14" i="26"/>
  <c r="AL14" i="26"/>
  <c r="AM14" i="26"/>
  <c r="AN14" i="26"/>
  <c r="AO14" i="26"/>
  <c r="AP14" i="26"/>
  <c r="AQ14" i="26"/>
  <c r="AR14" i="26"/>
  <c r="AS14" i="26"/>
  <c r="AT14" i="26"/>
  <c r="AU14" i="26"/>
  <c r="AV14" i="26"/>
  <c r="AW14" i="26"/>
  <c r="AX14" i="26"/>
  <c r="AY14" i="26"/>
  <c r="AZ14" i="26"/>
  <c r="BA14" i="26"/>
  <c r="BB14" i="26"/>
  <c r="BC14" i="26"/>
  <c r="BD14" i="26"/>
  <c r="BE14" i="26"/>
  <c r="BF14" i="26"/>
  <c r="BG14" i="26"/>
  <c r="BH14" i="26"/>
  <c r="BI14" i="26"/>
  <c r="BJ14" i="26"/>
  <c r="BK14" i="26"/>
  <c r="BL14" i="26"/>
  <c r="BM14" i="26"/>
  <c r="BN14" i="26"/>
  <c r="BO14" i="26"/>
  <c r="W15" i="26"/>
  <c r="X15" i="26"/>
  <c r="Y15" i="26"/>
  <c r="Z15" i="26"/>
  <c r="AA15" i="26"/>
  <c r="AB15" i="26"/>
  <c r="AC15" i="26"/>
  <c r="AD15" i="26"/>
  <c r="AE15" i="26"/>
  <c r="AF15" i="26"/>
  <c r="AG15" i="26"/>
  <c r="AH15" i="26"/>
  <c r="AI15" i="26"/>
  <c r="AJ15" i="26"/>
  <c r="AK15" i="26"/>
  <c r="AL15" i="26"/>
  <c r="AM15" i="26"/>
  <c r="AN15" i="26"/>
  <c r="AO15" i="26"/>
  <c r="AP15" i="26"/>
  <c r="AQ15" i="26"/>
  <c r="AR15" i="26"/>
  <c r="AS15" i="26"/>
  <c r="AT15" i="26"/>
  <c r="AU15" i="26"/>
  <c r="AV15" i="26"/>
  <c r="AW15" i="26"/>
  <c r="AX15" i="26"/>
  <c r="AY15" i="26"/>
  <c r="AZ15" i="26"/>
  <c r="BA15" i="26"/>
  <c r="BB15" i="26"/>
  <c r="BC15" i="26"/>
  <c r="BD15" i="26"/>
  <c r="BE15" i="26"/>
  <c r="BF15" i="26"/>
  <c r="BG15" i="26"/>
  <c r="BH15" i="26"/>
  <c r="BI15" i="26"/>
  <c r="BJ15" i="26"/>
  <c r="BK15" i="26"/>
  <c r="BL15" i="26"/>
  <c r="BM15" i="26"/>
  <c r="BN15" i="26"/>
  <c r="BO15" i="26"/>
  <c r="W16" i="26"/>
  <c r="X16" i="26"/>
  <c r="Y16" i="26"/>
  <c r="Z16" i="26"/>
  <c r="AA16" i="26"/>
  <c r="AB16" i="26"/>
  <c r="AC16" i="26"/>
  <c r="AD16" i="26"/>
  <c r="AE16" i="26"/>
  <c r="AF16" i="26"/>
  <c r="AG16" i="26"/>
  <c r="AH16" i="26"/>
  <c r="AI16" i="26"/>
  <c r="AJ16" i="26"/>
  <c r="AK16" i="26"/>
  <c r="AL16" i="26"/>
  <c r="AM16" i="26"/>
  <c r="AN16" i="26"/>
  <c r="AO16" i="26"/>
  <c r="AP16" i="26"/>
  <c r="AQ16" i="26"/>
  <c r="AR16" i="26"/>
  <c r="AS16" i="26"/>
  <c r="AT16" i="26"/>
  <c r="AU16" i="26"/>
  <c r="AV16" i="26"/>
  <c r="AW16" i="26"/>
  <c r="AX16" i="26"/>
  <c r="AY16" i="26"/>
  <c r="AZ16" i="26"/>
  <c r="BA16" i="26"/>
  <c r="BB16" i="26"/>
  <c r="BC16" i="26"/>
  <c r="BD16" i="26"/>
  <c r="BE16" i="26"/>
  <c r="BF16" i="26"/>
  <c r="BG16" i="26"/>
  <c r="BH16" i="26"/>
  <c r="BI16" i="26"/>
  <c r="BJ16" i="26"/>
  <c r="BK16" i="26"/>
  <c r="BL16" i="26"/>
  <c r="BM16" i="26"/>
  <c r="BN16" i="26"/>
  <c r="BO16" i="26"/>
  <c r="M22" i="26"/>
  <c r="N22" i="26"/>
  <c r="O22" i="26"/>
  <c r="P22" i="26"/>
  <c r="W22" i="26"/>
  <c r="X22" i="26"/>
  <c r="Y22" i="26"/>
  <c r="Z22" i="26"/>
  <c r="AA22" i="26"/>
  <c r="AB22" i="26"/>
  <c r="AC22" i="26"/>
  <c r="AD22" i="26"/>
  <c r="AE22" i="26"/>
  <c r="AF22" i="26"/>
  <c r="AG22" i="26"/>
  <c r="AH22" i="26"/>
  <c r="AI22" i="26"/>
  <c r="AJ22" i="26"/>
  <c r="AK22" i="26"/>
  <c r="AL22" i="26"/>
  <c r="AM22" i="26"/>
  <c r="AN22" i="26"/>
  <c r="AO22" i="26"/>
  <c r="AP22" i="26"/>
  <c r="AQ22" i="26"/>
  <c r="AR22" i="26"/>
  <c r="AS22" i="26"/>
  <c r="AT22" i="26"/>
  <c r="AU22" i="26"/>
  <c r="AV22" i="26"/>
  <c r="AW22" i="26"/>
  <c r="AX22" i="26"/>
  <c r="AY22" i="26"/>
  <c r="AZ22" i="26"/>
  <c r="BA22" i="26"/>
  <c r="BB22" i="26"/>
  <c r="BC22" i="26"/>
  <c r="BD22" i="26"/>
  <c r="BE22" i="26"/>
  <c r="BF22" i="26"/>
  <c r="BG22" i="26"/>
  <c r="BH22" i="26"/>
  <c r="BI22" i="26"/>
  <c r="BJ22" i="26"/>
  <c r="BK22" i="26"/>
  <c r="BL22" i="26"/>
  <c r="BM22" i="26"/>
  <c r="BN22" i="26"/>
  <c r="BO22" i="26"/>
  <c r="L22" i="26"/>
  <c r="L14" i="26"/>
  <c r="L15" i="26"/>
  <c r="L16" i="26"/>
  <c r="L13" i="26"/>
  <c r="U22" i="25"/>
  <c r="U21" i="25"/>
  <c r="U20" i="25"/>
  <c r="U19" i="25"/>
  <c r="U14" i="25"/>
  <c r="U15" i="25"/>
  <c r="U16" i="25"/>
  <c r="U17" i="25"/>
  <c r="U18" i="25"/>
  <c r="U13" i="25"/>
  <c r="I17" i="24"/>
  <c r="I20" i="24"/>
  <c r="G24" i="24"/>
  <c r="H27" i="24"/>
  <c r="I27" i="24" l="1"/>
  <c r="J29" i="24" s="1"/>
  <c r="G14" i="24"/>
  <c r="J28" i="24" l="1"/>
  <c r="J27" i="24"/>
  <c r="M30" i="10"/>
  <c r="Q22" i="26" s="1"/>
  <c r="R30" i="10"/>
  <c r="V22" i="26" s="1"/>
  <c r="Q30" i="10"/>
  <c r="U22" i="26" s="1"/>
  <c r="P30" i="10"/>
  <c r="T22" i="26" s="1"/>
  <c r="O30" i="10"/>
  <c r="S22" i="26" s="1"/>
  <c r="N30" i="10"/>
  <c r="R22" i="26" s="1"/>
  <c r="D16" i="12"/>
  <c r="C16" i="12"/>
  <c r="D8" i="12"/>
  <c r="C8" i="12"/>
  <c r="E8" i="12" s="1"/>
  <c r="C25" i="11"/>
  <c r="B25" i="11"/>
  <c r="C9" i="11"/>
  <c r="B9" i="11"/>
  <c r="B13" i="3"/>
  <c r="G38" i="8" s="1"/>
  <c r="L26" i="10"/>
  <c r="K26" i="10"/>
  <c r="X22" i="25" s="1"/>
  <c r="J26" i="10"/>
  <c r="W22" i="25" s="1"/>
  <c r="I26" i="10"/>
  <c r="V22" i="25" s="1"/>
  <c r="B16" i="3"/>
  <c r="L24" i="10" s="1"/>
  <c r="M24" i="10" s="1"/>
  <c r="B15" i="3"/>
  <c r="K24" i="10" s="1"/>
  <c r="B14" i="3"/>
  <c r="J24" i="10" s="1"/>
  <c r="D54" i="5"/>
  <c r="M31" i="10" s="1"/>
  <c r="Q13" i="26" s="1"/>
  <c r="E15" i="12"/>
  <c r="L44" i="10" s="1"/>
  <c r="N21" i="27" s="1"/>
  <c r="E14" i="12"/>
  <c r="K44" i="10" s="1"/>
  <c r="M21" i="27" s="1"/>
  <c r="E13" i="12"/>
  <c r="J44" i="10" s="1"/>
  <c r="L21" i="27" s="1"/>
  <c r="E12" i="12"/>
  <c r="I44" i="10" s="1"/>
  <c r="K21" i="27" s="1"/>
  <c r="E7" i="12"/>
  <c r="L43" i="10" s="1"/>
  <c r="N20" i="27" s="1"/>
  <c r="E6" i="12"/>
  <c r="K43" i="10" s="1"/>
  <c r="M20" i="27" s="1"/>
  <c r="E5" i="12"/>
  <c r="J43" i="10" s="1"/>
  <c r="L20" i="27" s="1"/>
  <c r="E4" i="12"/>
  <c r="I43" i="10" s="1"/>
  <c r="K20" i="27" s="1"/>
  <c r="C17" i="11"/>
  <c r="B17" i="11"/>
  <c r="R44" i="10"/>
  <c r="Q44" i="10"/>
  <c r="P44" i="10"/>
  <c r="O44" i="10"/>
  <c r="N44" i="10"/>
  <c r="R43" i="10"/>
  <c r="Q43" i="10"/>
  <c r="P43" i="10"/>
  <c r="O43" i="10"/>
  <c r="N43" i="10"/>
  <c r="R46" i="10"/>
  <c r="Q46" i="10"/>
  <c r="P46" i="10"/>
  <c r="O46" i="10"/>
  <c r="N46" i="10"/>
  <c r="D16" i="11"/>
  <c r="L46" i="10" s="1"/>
  <c r="Q17" i="28" s="1"/>
  <c r="D15" i="11"/>
  <c r="K46" i="10" s="1"/>
  <c r="P17" i="28" s="1"/>
  <c r="D14" i="11"/>
  <c r="J46" i="10" s="1"/>
  <c r="O17" i="28" s="1"/>
  <c r="D13" i="11"/>
  <c r="I46" i="10" s="1"/>
  <c r="N17" i="28" s="1"/>
  <c r="D6" i="11"/>
  <c r="J45" i="10" s="1"/>
  <c r="O16" i="28" s="1"/>
  <c r="D7" i="11"/>
  <c r="K45" i="10" s="1"/>
  <c r="P16" i="28" s="1"/>
  <c r="D8" i="11"/>
  <c r="L45" i="10" s="1"/>
  <c r="Q16" i="28" s="1"/>
  <c r="D5" i="11"/>
  <c r="I45" i="10" s="1"/>
  <c r="N16" i="28" s="1"/>
  <c r="R45" i="10"/>
  <c r="Q45" i="10"/>
  <c r="P45" i="10"/>
  <c r="O45" i="10"/>
  <c r="N45" i="10"/>
  <c r="K42" i="10"/>
  <c r="M19" i="27" s="1"/>
  <c r="J42" i="10"/>
  <c r="L19" i="27" s="1"/>
  <c r="I42" i="10"/>
  <c r="K19" i="27" s="1"/>
  <c r="E33" i="10"/>
  <c r="E34" i="10"/>
  <c r="E35" i="10"/>
  <c r="E36" i="10"/>
  <c r="E32" i="10"/>
  <c r="R41" i="10"/>
  <c r="Q41" i="10"/>
  <c r="P41" i="10"/>
  <c r="O41" i="10"/>
  <c r="N41" i="10"/>
  <c r="R40" i="10"/>
  <c r="Q40" i="10"/>
  <c r="P40" i="10"/>
  <c r="O40" i="10"/>
  <c r="N40" i="10"/>
  <c r="R39" i="10"/>
  <c r="Q39" i="10"/>
  <c r="P39" i="10"/>
  <c r="O39" i="10"/>
  <c r="N39" i="10"/>
  <c r="R38" i="10"/>
  <c r="Q38" i="10"/>
  <c r="P38" i="10"/>
  <c r="O38" i="10"/>
  <c r="N38" i="10"/>
  <c r="R37" i="10"/>
  <c r="Q37" i="10"/>
  <c r="P37" i="10"/>
  <c r="O37" i="10"/>
  <c r="N37" i="10"/>
  <c r="R36" i="10"/>
  <c r="Q36" i="10"/>
  <c r="P36" i="10"/>
  <c r="O36" i="10"/>
  <c r="N36" i="10"/>
  <c r="R35" i="10"/>
  <c r="Q35" i="10"/>
  <c r="P35" i="10"/>
  <c r="O35" i="10"/>
  <c r="N35" i="10"/>
  <c r="R34" i="10"/>
  <c r="V16" i="26" s="1"/>
  <c r="Q34" i="10"/>
  <c r="U16" i="26" s="1"/>
  <c r="P34" i="10"/>
  <c r="T16" i="26" s="1"/>
  <c r="O34" i="10"/>
  <c r="S16" i="26" s="1"/>
  <c r="N34" i="10"/>
  <c r="R16" i="26" s="1"/>
  <c r="R33" i="10"/>
  <c r="V15" i="26" s="1"/>
  <c r="Q33" i="10"/>
  <c r="U15" i="26" s="1"/>
  <c r="P33" i="10"/>
  <c r="T15" i="26" s="1"/>
  <c r="O33" i="10"/>
  <c r="S15" i="26" s="1"/>
  <c r="N33" i="10"/>
  <c r="R15" i="26" s="1"/>
  <c r="R32" i="10"/>
  <c r="V14" i="26" s="1"/>
  <c r="Q32" i="10"/>
  <c r="U14" i="26" s="1"/>
  <c r="P32" i="10"/>
  <c r="T14" i="26" s="1"/>
  <c r="O32" i="10"/>
  <c r="S14" i="26" s="1"/>
  <c r="N32" i="10"/>
  <c r="R14" i="26" s="1"/>
  <c r="L25" i="10"/>
  <c r="K25" i="10"/>
  <c r="X21" i="25" s="1"/>
  <c r="J25" i="10"/>
  <c r="W21" i="25" s="1"/>
  <c r="I25" i="10"/>
  <c r="V21" i="25" s="1"/>
  <c r="L23" i="10"/>
  <c r="K23" i="10"/>
  <c r="X20" i="25" s="1"/>
  <c r="J23" i="10"/>
  <c r="W20" i="25" s="1"/>
  <c r="I23" i="10"/>
  <c r="V20" i="25" s="1"/>
  <c r="L22" i="10"/>
  <c r="K22" i="10"/>
  <c r="X19" i="25" s="1"/>
  <c r="J22" i="10"/>
  <c r="W19" i="25" s="1"/>
  <c r="I22" i="10"/>
  <c r="V19" i="25" s="1"/>
  <c r="L21" i="10"/>
  <c r="K21" i="10"/>
  <c r="X18" i="25" s="1"/>
  <c r="J21" i="10"/>
  <c r="W18" i="25" s="1"/>
  <c r="I21" i="10"/>
  <c r="V18" i="25" s="1"/>
  <c r="L20" i="10"/>
  <c r="K20" i="10"/>
  <c r="X17" i="25" s="1"/>
  <c r="J20" i="10"/>
  <c r="W17" i="25" s="1"/>
  <c r="I20" i="10"/>
  <c r="V17" i="25" s="1"/>
  <c r="L19" i="10"/>
  <c r="K19" i="10"/>
  <c r="X16" i="25" s="1"/>
  <c r="J19" i="10"/>
  <c r="W16" i="25" s="1"/>
  <c r="I19" i="10"/>
  <c r="V16" i="25" s="1"/>
  <c r="L18" i="10"/>
  <c r="K18" i="10"/>
  <c r="X15" i="25" s="1"/>
  <c r="J18" i="10"/>
  <c r="W15" i="25" s="1"/>
  <c r="I18" i="10"/>
  <c r="V15" i="25" s="1"/>
  <c r="L17" i="10"/>
  <c r="K17" i="10"/>
  <c r="X14" i="25" s="1"/>
  <c r="J17" i="10"/>
  <c r="W14" i="25" s="1"/>
  <c r="I17" i="10"/>
  <c r="V14" i="25" s="1"/>
  <c r="L16" i="10"/>
  <c r="K16" i="10"/>
  <c r="X13" i="25" s="1"/>
  <c r="J16" i="10"/>
  <c r="W13" i="25" s="1"/>
  <c r="I16" i="10"/>
  <c r="V13" i="25" s="1"/>
  <c r="L15" i="10"/>
  <c r="M15" i="10" s="1"/>
  <c r="K15" i="10"/>
  <c r="J15" i="10"/>
  <c r="I15" i="10"/>
  <c r="L14" i="10"/>
  <c r="M14" i="10" s="1"/>
  <c r="K14" i="10"/>
  <c r="J14" i="10"/>
  <c r="I14" i="10"/>
  <c r="R13" i="10"/>
  <c r="Q13" i="10"/>
  <c r="P13" i="10"/>
  <c r="O13" i="10"/>
  <c r="N13" i="10"/>
  <c r="L13" i="10"/>
  <c r="M13" i="10" s="1"/>
  <c r="K13" i="10"/>
  <c r="J13" i="10"/>
  <c r="I13" i="10"/>
  <c r="R12" i="10"/>
  <c r="Q12" i="10"/>
  <c r="P12" i="10"/>
  <c r="O12" i="10"/>
  <c r="N12" i="10"/>
  <c r="L12" i="10"/>
  <c r="M12" i="10" s="1"/>
  <c r="K12" i="10"/>
  <c r="J12" i="10"/>
  <c r="I12" i="10"/>
  <c r="R11" i="10"/>
  <c r="Q11" i="10"/>
  <c r="P11" i="10"/>
  <c r="O11" i="10"/>
  <c r="N11" i="10"/>
  <c r="L11" i="10"/>
  <c r="M11" i="10" s="1"/>
  <c r="K11" i="10"/>
  <c r="J11" i="10"/>
  <c r="I11" i="10"/>
  <c r="R10" i="10"/>
  <c r="Q10" i="10"/>
  <c r="P10" i="10"/>
  <c r="O10" i="10"/>
  <c r="N10" i="10"/>
  <c r="L10" i="10"/>
  <c r="M10" i="10" s="1"/>
  <c r="K10" i="10"/>
  <c r="J10" i="10"/>
  <c r="I10" i="10"/>
  <c r="R9" i="10"/>
  <c r="Q9" i="10"/>
  <c r="P9" i="10"/>
  <c r="O9" i="10"/>
  <c r="N9" i="10"/>
  <c r="L9" i="10"/>
  <c r="M9" i="10" s="1"/>
  <c r="K9" i="10"/>
  <c r="J9" i="10"/>
  <c r="I9" i="10"/>
  <c r="R8" i="10"/>
  <c r="R26" i="10" s="1"/>
  <c r="Q8" i="10"/>
  <c r="Q26" i="10" s="1"/>
  <c r="P8" i="10"/>
  <c r="P26" i="10" s="1"/>
  <c r="O8" i="10"/>
  <c r="O26" i="10" s="1"/>
  <c r="N8" i="10"/>
  <c r="N26" i="10" s="1"/>
  <c r="L8" i="10"/>
  <c r="M8" i="10" s="1"/>
  <c r="K8" i="10"/>
  <c r="J8" i="10"/>
  <c r="I8" i="10"/>
  <c r="R7" i="10"/>
  <c r="R25" i="10" s="1"/>
  <c r="Q7" i="10"/>
  <c r="Q25" i="10" s="1"/>
  <c r="P7" i="10"/>
  <c r="P25" i="10" s="1"/>
  <c r="O7" i="10"/>
  <c r="O25" i="10" s="1"/>
  <c r="N7" i="10"/>
  <c r="N25" i="10" s="1"/>
  <c r="L7" i="10"/>
  <c r="M7" i="10" s="1"/>
  <c r="K7" i="10"/>
  <c r="J7" i="10"/>
  <c r="I7" i="10"/>
  <c r="R24" i="10"/>
  <c r="Q24" i="10"/>
  <c r="P24" i="10"/>
  <c r="O24" i="10"/>
  <c r="N24" i="10"/>
  <c r="R23" i="10"/>
  <c r="Q23" i="10"/>
  <c r="P23" i="10"/>
  <c r="O23" i="10"/>
  <c r="N23" i="10"/>
  <c r="R22" i="10"/>
  <c r="Q22" i="10"/>
  <c r="P22" i="10"/>
  <c r="O22" i="10"/>
  <c r="N22" i="10"/>
  <c r="R21" i="10"/>
  <c r="Q21" i="10"/>
  <c r="P21" i="10"/>
  <c r="O21" i="10"/>
  <c r="N21" i="10"/>
  <c r="R20" i="10"/>
  <c r="Q20" i="10"/>
  <c r="P20" i="10"/>
  <c r="O20" i="10"/>
  <c r="N20" i="10"/>
  <c r="R19" i="10"/>
  <c r="Q19" i="10"/>
  <c r="P19" i="10"/>
  <c r="O19" i="10"/>
  <c r="N19" i="10"/>
  <c r="R18" i="10"/>
  <c r="Q18" i="10"/>
  <c r="P18" i="10"/>
  <c r="O18" i="10"/>
  <c r="N18" i="10"/>
  <c r="R17" i="10"/>
  <c r="Q17" i="10"/>
  <c r="P17" i="10"/>
  <c r="O17" i="10"/>
  <c r="N17" i="10"/>
  <c r="R16" i="10"/>
  <c r="Q16" i="10"/>
  <c r="P16" i="10"/>
  <c r="O16" i="10"/>
  <c r="N16" i="10"/>
  <c r="R15" i="10"/>
  <c r="Q15" i="10"/>
  <c r="P15" i="10"/>
  <c r="O15" i="10"/>
  <c r="N15" i="10"/>
  <c r="R14" i="10"/>
  <c r="Q14" i="10"/>
  <c r="P14" i="10"/>
  <c r="O14" i="10"/>
  <c r="N14" i="10"/>
  <c r="J43" i="8"/>
  <c r="I43" i="8"/>
  <c r="H43" i="8"/>
  <c r="G43" i="8"/>
  <c r="J42" i="8"/>
  <c r="K42" i="8" s="1"/>
  <c r="I42" i="8"/>
  <c r="H42" i="8"/>
  <c r="G42" i="8"/>
  <c r="J41" i="8"/>
  <c r="K41" i="8" s="1"/>
  <c r="I41" i="8"/>
  <c r="H41" i="8"/>
  <c r="G41" i="8"/>
  <c r="J39" i="8"/>
  <c r="K39" i="8" s="1"/>
  <c r="I39" i="8"/>
  <c r="H39" i="8"/>
  <c r="G39" i="8"/>
  <c r="K43" i="8"/>
  <c r="H37" i="8"/>
  <c r="I37" i="8"/>
  <c r="J37" i="8"/>
  <c r="K37" i="8" s="1"/>
  <c r="G37" i="8"/>
  <c r="H36" i="8"/>
  <c r="I36" i="8"/>
  <c r="J36" i="8"/>
  <c r="K36" i="8" s="1"/>
  <c r="G36" i="8"/>
  <c r="J34" i="8"/>
  <c r="K34" i="8" s="1"/>
  <c r="I34" i="8"/>
  <c r="H34" i="8"/>
  <c r="G34" i="8"/>
  <c r="J33" i="8"/>
  <c r="K33" i="8" s="1"/>
  <c r="I33" i="8"/>
  <c r="H33" i="8"/>
  <c r="G33" i="8"/>
  <c r="J32" i="8"/>
  <c r="K32" i="8" s="1"/>
  <c r="H32" i="8"/>
  <c r="I32" i="8"/>
  <c r="G32" i="8"/>
  <c r="H31" i="8"/>
  <c r="I31" i="8"/>
  <c r="J31" i="8"/>
  <c r="K31" i="8" s="1"/>
  <c r="G31" i="8"/>
  <c r="H30" i="8"/>
  <c r="I30" i="8"/>
  <c r="J30" i="8"/>
  <c r="K30" i="8" s="1"/>
  <c r="G30" i="8"/>
  <c r="J29" i="8"/>
  <c r="K29" i="8" s="1"/>
  <c r="I29" i="8"/>
  <c r="H29" i="8"/>
  <c r="G29" i="8"/>
  <c r="J27" i="8"/>
  <c r="K27" i="8" s="1"/>
  <c r="I27" i="8"/>
  <c r="H27" i="8"/>
  <c r="G27" i="8"/>
  <c r="K26" i="8"/>
  <c r="J26" i="8"/>
  <c r="I26" i="8"/>
  <c r="H26" i="8"/>
  <c r="G26" i="8"/>
  <c r="J25" i="8"/>
  <c r="K25" i="8" s="1"/>
  <c r="I25" i="8"/>
  <c r="H25" i="8"/>
  <c r="G25" i="8"/>
  <c r="J24" i="8"/>
  <c r="K24" i="8" s="1"/>
  <c r="I24" i="8"/>
  <c r="H24" i="8"/>
  <c r="G24" i="8"/>
  <c r="J23" i="8"/>
  <c r="K23" i="8" s="1"/>
  <c r="I23" i="8"/>
  <c r="H23" i="8"/>
  <c r="G23" i="8"/>
  <c r="J22" i="8"/>
  <c r="K22" i="8" s="1"/>
  <c r="I22" i="8"/>
  <c r="H22" i="8"/>
  <c r="G22" i="8"/>
  <c r="J21" i="8"/>
  <c r="K21" i="8" s="1"/>
  <c r="I21" i="8"/>
  <c r="H21" i="8"/>
  <c r="G21" i="8"/>
  <c r="J20" i="8"/>
  <c r="K20" i="8" s="1"/>
  <c r="H20" i="8"/>
  <c r="G20" i="8"/>
  <c r="I20" i="8"/>
  <c r="J19" i="8"/>
  <c r="K19" i="8" s="1"/>
  <c r="I19" i="8"/>
  <c r="H19" i="8"/>
  <c r="G19" i="8"/>
  <c r="C16" i="8"/>
  <c r="D40" i="10" s="1"/>
  <c r="C17" i="8"/>
  <c r="D41" i="10" s="1"/>
  <c r="C15" i="8"/>
  <c r="D39" i="10" s="1"/>
  <c r="C14" i="8"/>
  <c r="D38" i="10" s="1"/>
  <c r="C11" i="8"/>
  <c r="D36" i="10" s="1"/>
  <c r="C12" i="8"/>
  <c r="D37" i="10" s="1"/>
  <c r="C13" i="8"/>
  <c r="D27" i="10" s="1"/>
  <c r="C10" i="8"/>
  <c r="D35" i="10" s="1"/>
  <c r="C8" i="8"/>
  <c r="D33" i="10" s="1"/>
  <c r="C9" i="8"/>
  <c r="D34" i="10" s="1"/>
  <c r="C7" i="8"/>
  <c r="D32" i="10" s="1"/>
  <c r="P25" i="8"/>
  <c r="P45" i="8" s="1"/>
  <c r="O25" i="8"/>
  <c r="O45" i="8" s="1"/>
  <c r="N25" i="8"/>
  <c r="N45" i="8" s="1"/>
  <c r="M25" i="8"/>
  <c r="M45" i="8" s="1"/>
  <c r="L25" i="8"/>
  <c r="L45" i="8" s="1"/>
  <c r="P24" i="8"/>
  <c r="P44" i="8" s="1"/>
  <c r="O24" i="8"/>
  <c r="O44" i="8" s="1"/>
  <c r="N24" i="8"/>
  <c r="N44" i="8" s="1"/>
  <c r="M24" i="8"/>
  <c r="M44" i="8" s="1"/>
  <c r="L24" i="8"/>
  <c r="L44" i="8" s="1"/>
  <c r="P23" i="8"/>
  <c r="P43" i="8" s="1"/>
  <c r="O23" i="8"/>
  <c r="O43" i="8" s="1"/>
  <c r="N23" i="8"/>
  <c r="N43" i="8" s="1"/>
  <c r="M23" i="8"/>
  <c r="M43" i="8" s="1"/>
  <c r="L23" i="8"/>
  <c r="L43" i="8" s="1"/>
  <c r="P22" i="8"/>
  <c r="P42" i="8" s="1"/>
  <c r="O22" i="8"/>
  <c r="O42" i="8" s="1"/>
  <c r="N22" i="8"/>
  <c r="N42" i="8" s="1"/>
  <c r="M22" i="8"/>
  <c r="M42" i="8" s="1"/>
  <c r="L22" i="8"/>
  <c r="L42" i="8" s="1"/>
  <c r="P21" i="8"/>
  <c r="P41" i="8" s="1"/>
  <c r="O21" i="8"/>
  <c r="O41" i="8" s="1"/>
  <c r="N21" i="8"/>
  <c r="N41" i="8" s="1"/>
  <c r="M21" i="8"/>
  <c r="M41" i="8" s="1"/>
  <c r="L21" i="8"/>
  <c r="L41" i="8" s="1"/>
  <c r="P20" i="8"/>
  <c r="P40" i="8" s="1"/>
  <c r="O20" i="8"/>
  <c r="O40" i="8" s="1"/>
  <c r="N20" i="8"/>
  <c r="N40" i="8" s="1"/>
  <c r="M20" i="8"/>
  <c r="M40" i="8" s="1"/>
  <c r="L20" i="8"/>
  <c r="L40" i="8" s="1"/>
  <c r="P19" i="8"/>
  <c r="P39" i="8" s="1"/>
  <c r="O19" i="8"/>
  <c r="O39" i="8" s="1"/>
  <c r="N19" i="8"/>
  <c r="N39" i="8" s="1"/>
  <c r="M19" i="8"/>
  <c r="M39" i="8" s="1"/>
  <c r="L19" i="8"/>
  <c r="L39" i="8" s="1"/>
  <c r="P18" i="8"/>
  <c r="P38" i="8" s="1"/>
  <c r="O18" i="8"/>
  <c r="O38" i="8" s="1"/>
  <c r="N18" i="8"/>
  <c r="N38" i="8" s="1"/>
  <c r="M18" i="8"/>
  <c r="M38" i="8" s="1"/>
  <c r="L18" i="8"/>
  <c r="L38" i="8" s="1"/>
  <c r="P17" i="8"/>
  <c r="P37" i="8" s="1"/>
  <c r="O17" i="8"/>
  <c r="O37" i="8" s="1"/>
  <c r="N17" i="8"/>
  <c r="N37" i="8" s="1"/>
  <c r="M17" i="8"/>
  <c r="M37" i="8" s="1"/>
  <c r="L17" i="8"/>
  <c r="L37" i="8" s="1"/>
  <c r="P16" i="8"/>
  <c r="P36" i="8" s="1"/>
  <c r="O16" i="8"/>
  <c r="O36" i="8" s="1"/>
  <c r="N16" i="8"/>
  <c r="N36" i="8" s="1"/>
  <c r="M16" i="8"/>
  <c r="M36" i="8" s="1"/>
  <c r="L16" i="8"/>
  <c r="L36" i="8" s="1"/>
  <c r="P15" i="8"/>
  <c r="P35" i="8" s="1"/>
  <c r="O15" i="8"/>
  <c r="O35" i="8" s="1"/>
  <c r="N15" i="8"/>
  <c r="N35" i="8" s="1"/>
  <c r="M15" i="8"/>
  <c r="M35" i="8" s="1"/>
  <c r="L15" i="8"/>
  <c r="L35" i="8" s="1"/>
  <c r="P14" i="8"/>
  <c r="P34" i="8" s="1"/>
  <c r="O14" i="8"/>
  <c r="O34" i="8" s="1"/>
  <c r="N14" i="8"/>
  <c r="N34" i="8" s="1"/>
  <c r="M14" i="8"/>
  <c r="M34" i="8" s="1"/>
  <c r="L14" i="8"/>
  <c r="L34" i="8" s="1"/>
  <c r="P13" i="8"/>
  <c r="P33" i="8" s="1"/>
  <c r="O13" i="8"/>
  <c r="O33" i="8" s="1"/>
  <c r="N13" i="8"/>
  <c r="N33" i="8" s="1"/>
  <c r="M13" i="8"/>
  <c r="M33" i="8" s="1"/>
  <c r="L13" i="8"/>
  <c r="L33" i="8" s="1"/>
  <c r="P12" i="8"/>
  <c r="P32" i="8" s="1"/>
  <c r="O12" i="8"/>
  <c r="O32" i="8" s="1"/>
  <c r="N12" i="8"/>
  <c r="N32" i="8" s="1"/>
  <c r="M12" i="8"/>
  <c r="M32" i="8" s="1"/>
  <c r="L12" i="8"/>
  <c r="L32" i="8" s="1"/>
  <c r="P11" i="8"/>
  <c r="P31" i="8" s="1"/>
  <c r="O11" i="8"/>
  <c r="O31" i="8" s="1"/>
  <c r="N11" i="8"/>
  <c r="N31" i="8" s="1"/>
  <c r="M11" i="8"/>
  <c r="M31" i="8" s="1"/>
  <c r="L11" i="8"/>
  <c r="L31" i="8" s="1"/>
  <c r="P10" i="8"/>
  <c r="P30" i="8" s="1"/>
  <c r="O10" i="8"/>
  <c r="O30" i="8" s="1"/>
  <c r="N10" i="8"/>
  <c r="N30" i="8" s="1"/>
  <c r="M10" i="8"/>
  <c r="M30" i="8" s="1"/>
  <c r="L10" i="8"/>
  <c r="L30" i="8" s="1"/>
  <c r="P9" i="8"/>
  <c r="P29" i="8" s="1"/>
  <c r="O9" i="8"/>
  <c r="O29" i="8" s="1"/>
  <c r="N9" i="8"/>
  <c r="N29" i="8" s="1"/>
  <c r="M9" i="8"/>
  <c r="M29" i="8" s="1"/>
  <c r="L9" i="8"/>
  <c r="L29" i="8" s="1"/>
  <c r="P8" i="8"/>
  <c r="P27" i="8" s="1"/>
  <c r="O8" i="8"/>
  <c r="O27" i="8" s="1"/>
  <c r="N8" i="8"/>
  <c r="N27" i="8" s="1"/>
  <c r="M8" i="8"/>
  <c r="M27" i="8" s="1"/>
  <c r="L8" i="8"/>
  <c r="L27" i="8" s="1"/>
  <c r="P7" i="8"/>
  <c r="P26" i="8" s="1"/>
  <c r="P46" i="8" s="1"/>
  <c r="O7" i="8"/>
  <c r="O26" i="8" s="1"/>
  <c r="O46" i="8" s="1"/>
  <c r="N7" i="8"/>
  <c r="N26" i="8" s="1"/>
  <c r="N46" i="8" s="1"/>
  <c r="M7" i="8"/>
  <c r="M26" i="8" s="1"/>
  <c r="M46" i="8" s="1"/>
  <c r="L7" i="8"/>
  <c r="L26" i="8" s="1"/>
  <c r="L46" i="8" s="1"/>
  <c r="M16" i="10" l="1"/>
  <c r="Z13" i="25" s="1"/>
  <c r="Y13" i="25"/>
  <c r="M17" i="10"/>
  <c r="Z14" i="25" s="1"/>
  <c r="Y14" i="25"/>
  <c r="M18" i="10"/>
  <c r="Z15" i="25" s="1"/>
  <c r="Y15" i="25"/>
  <c r="M19" i="10"/>
  <c r="Z16" i="25" s="1"/>
  <c r="Y16" i="25"/>
  <c r="M20" i="10"/>
  <c r="Z17" i="25" s="1"/>
  <c r="Y17" i="25"/>
  <c r="M21" i="10"/>
  <c r="Z18" i="25" s="1"/>
  <c r="Y18" i="25"/>
  <c r="M22" i="10"/>
  <c r="Z19" i="25" s="1"/>
  <c r="Y19" i="25"/>
  <c r="M23" i="10"/>
  <c r="Z20" i="25" s="1"/>
  <c r="Y20" i="25"/>
  <c r="M25" i="10"/>
  <c r="Z21" i="25" s="1"/>
  <c r="Y21" i="25"/>
  <c r="M26" i="10"/>
  <c r="Z22" i="25" s="1"/>
  <c r="Y22" i="25"/>
  <c r="I38" i="8"/>
  <c r="H38" i="8"/>
  <c r="I24" i="10"/>
  <c r="M42" i="10"/>
  <c r="O19" i="27" s="1"/>
  <c r="E16" i="12"/>
  <c r="J38" i="8"/>
  <c r="K38" i="8" s="1"/>
  <c r="M44" i="10"/>
  <c r="O21" i="27" s="1"/>
  <c r="M43" i="10"/>
  <c r="O20" i="27" s="1"/>
  <c r="D17" i="11"/>
  <c r="M46" i="10" s="1"/>
  <c r="R17" i="28" s="1"/>
  <c r="D9" i="11"/>
  <c r="M45" i="10" s="1"/>
  <c r="R16" i="28" s="1"/>
  <c r="C50" i="5" l="1"/>
  <c r="H14" i="8" s="1"/>
  <c r="J38" i="10" s="1"/>
  <c r="L15" i="27" s="1"/>
  <c r="D50" i="5"/>
  <c r="I14" i="8" s="1"/>
  <c r="K38" i="10" s="1"/>
  <c r="M15" i="27" s="1"/>
  <c r="E50" i="5"/>
  <c r="J14" i="8" s="1"/>
  <c r="L38" i="10" s="1"/>
  <c r="N15" i="27" s="1"/>
  <c r="B50" i="5"/>
  <c r="G14" i="8" s="1"/>
  <c r="I38" i="10" s="1"/>
  <c r="K15" i="27" s="1"/>
  <c r="C53" i="4"/>
  <c r="G17" i="8" s="1"/>
  <c r="I41" i="10" s="1"/>
  <c r="K18" i="27" s="1"/>
  <c r="D53" i="4"/>
  <c r="H17" i="8" s="1"/>
  <c r="J41" i="10" s="1"/>
  <c r="L18" i="27" s="1"/>
  <c r="E53" i="4"/>
  <c r="I17" i="8" s="1"/>
  <c r="K41" i="10" s="1"/>
  <c r="M18" i="27" s="1"/>
  <c r="F53" i="4"/>
  <c r="J17" i="8" s="1"/>
  <c r="L41" i="10" s="1"/>
  <c r="N18" i="27" s="1"/>
  <c r="D52" i="4"/>
  <c r="H16" i="8" s="1"/>
  <c r="J40" i="10" s="1"/>
  <c r="L17" i="27" s="1"/>
  <c r="E52" i="4"/>
  <c r="I16" i="8" s="1"/>
  <c r="K40" i="10" s="1"/>
  <c r="M17" i="27" s="1"/>
  <c r="F52" i="4"/>
  <c r="J16" i="8" s="1"/>
  <c r="L40" i="10" s="1"/>
  <c r="N17" i="27" s="1"/>
  <c r="C52" i="4"/>
  <c r="G16" i="8" s="1"/>
  <c r="I40" i="10" s="1"/>
  <c r="K17" i="27" s="1"/>
  <c r="D51" i="4"/>
  <c r="H15" i="8" s="1"/>
  <c r="J39" i="10" s="1"/>
  <c r="L16" i="27" s="1"/>
  <c r="E51" i="4"/>
  <c r="I15" i="8" s="1"/>
  <c r="K39" i="10" s="1"/>
  <c r="M16" i="27" s="1"/>
  <c r="F51" i="4"/>
  <c r="J15" i="8" s="1"/>
  <c r="L39" i="10" s="1"/>
  <c r="N16" i="27" s="1"/>
  <c r="C51" i="4"/>
  <c r="G15" i="8" s="1"/>
  <c r="I39" i="10" s="1"/>
  <c r="K16" i="27" s="1"/>
  <c r="C49" i="5"/>
  <c r="H13" i="8" s="1"/>
  <c r="J27" i="10" s="1"/>
  <c r="H12" i="29" s="1"/>
  <c r="D49" i="5"/>
  <c r="I13" i="8" s="1"/>
  <c r="K27" i="10" s="1"/>
  <c r="I12" i="29" s="1"/>
  <c r="E49" i="5"/>
  <c r="J13" i="8" s="1"/>
  <c r="L27" i="10" s="1"/>
  <c r="J12" i="29" s="1"/>
  <c r="B49" i="5"/>
  <c r="G13" i="8" s="1"/>
  <c r="I27" i="10" s="1"/>
  <c r="G12" i="29" s="1"/>
  <c r="C48" i="5"/>
  <c r="H12" i="8" s="1"/>
  <c r="J37" i="10" s="1"/>
  <c r="L14" i="27" s="1"/>
  <c r="D48" i="5"/>
  <c r="I12" i="8" s="1"/>
  <c r="K37" i="10" s="1"/>
  <c r="M14" i="27" s="1"/>
  <c r="E48" i="5"/>
  <c r="J12" i="8" s="1"/>
  <c r="L37" i="10" s="1"/>
  <c r="N14" i="27" s="1"/>
  <c r="B48" i="5"/>
  <c r="G12" i="8" s="1"/>
  <c r="I37" i="10" s="1"/>
  <c r="K14" i="27" s="1"/>
  <c r="C47" i="5"/>
  <c r="H11" i="8" s="1"/>
  <c r="J36" i="10" s="1"/>
  <c r="L13" i="27" s="1"/>
  <c r="D47" i="5"/>
  <c r="I11" i="8" s="1"/>
  <c r="K36" i="10" s="1"/>
  <c r="M13" i="27" s="1"/>
  <c r="E47" i="5"/>
  <c r="J11" i="8" s="1"/>
  <c r="L36" i="10" s="1"/>
  <c r="N13" i="27" s="1"/>
  <c r="B47" i="5"/>
  <c r="G11" i="8" s="1"/>
  <c r="I36" i="10" s="1"/>
  <c r="K13" i="27" s="1"/>
  <c r="B46" i="5"/>
  <c r="G10" i="8" s="1"/>
  <c r="I35" i="10" s="1"/>
  <c r="K12" i="27" s="1"/>
  <c r="C46" i="5"/>
  <c r="H10" i="8" s="1"/>
  <c r="J35" i="10" s="1"/>
  <c r="L12" i="27" s="1"/>
  <c r="D46" i="5"/>
  <c r="I10" i="8" s="1"/>
  <c r="K35" i="10" s="1"/>
  <c r="M12" i="27" s="1"/>
  <c r="E46" i="5"/>
  <c r="J10" i="8" s="1"/>
  <c r="L35" i="10" s="1"/>
  <c r="N12" i="27" s="1"/>
  <c r="C43" i="5"/>
  <c r="H9" i="8" s="1"/>
  <c r="J34" i="10" s="1"/>
  <c r="N16" i="26" s="1"/>
  <c r="D43" i="5"/>
  <c r="I9" i="8" s="1"/>
  <c r="K34" i="10" s="1"/>
  <c r="O16" i="26" s="1"/>
  <c r="E43" i="5"/>
  <c r="J9" i="8" s="1"/>
  <c r="L34" i="10" s="1"/>
  <c r="P16" i="26" s="1"/>
  <c r="B43" i="5"/>
  <c r="G9" i="8" s="1"/>
  <c r="I34" i="10" s="1"/>
  <c r="M16" i="26" s="1"/>
  <c r="C42" i="5"/>
  <c r="H8" i="8" s="1"/>
  <c r="J33" i="10" s="1"/>
  <c r="N15" i="26" s="1"/>
  <c r="D42" i="5"/>
  <c r="I8" i="8" s="1"/>
  <c r="K33" i="10" s="1"/>
  <c r="O15" i="26" s="1"/>
  <c r="E42" i="5"/>
  <c r="J8" i="8" s="1"/>
  <c r="L33" i="10" s="1"/>
  <c r="P15" i="26" s="1"/>
  <c r="B42" i="5"/>
  <c r="G8" i="8" s="1"/>
  <c r="I33" i="10" s="1"/>
  <c r="M15" i="26" s="1"/>
  <c r="C41" i="5"/>
  <c r="H7" i="8" s="1"/>
  <c r="J32" i="10" s="1"/>
  <c r="N14" i="26" s="1"/>
  <c r="D41" i="5"/>
  <c r="I7" i="8" s="1"/>
  <c r="K32" i="10" s="1"/>
  <c r="O14" i="26" s="1"/>
  <c r="E41" i="5"/>
  <c r="J7" i="8" s="1"/>
  <c r="L32" i="10" s="1"/>
  <c r="P14" i="26" s="1"/>
  <c r="B41" i="5"/>
  <c r="G7" i="8" s="1"/>
  <c r="I32" i="10" s="1"/>
  <c r="M14" i="26" s="1"/>
  <c r="F36" i="5"/>
  <c r="F35" i="5"/>
  <c r="F50" i="5" s="1"/>
  <c r="K14" i="8" s="1"/>
  <c r="M38" i="10" s="1"/>
  <c r="O15" i="27" s="1"/>
  <c r="F34" i="5"/>
  <c r="F31" i="5"/>
  <c r="F30" i="5"/>
  <c r="F29" i="5"/>
  <c r="F28" i="5"/>
  <c r="F27" i="5"/>
  <c r="F26" i="5"/>
  <c r="F25" i="5"/>
  <c r="F24" i="5"/>
  <c r="F23" i="5"/>
  <c r="F22" i="5"/>
  <c r="F21" i="5"/>
  <c r="F20" i="5"/>
  <c r="F19" i="5"/>
  <c r="F18" i="5"/>
  <c r="F17" i="5"/>
  <c r="F16" i="5"/>
  <c r="F15" i="5"/>
  <c r="F14" i="5"/>
  <c r="F11" i="5"/>
  <c r="F10" i="5"/>
  <c r="F9" i="5"/>
  <c r="F8" i="5"/>
  <c r="F7" i="5"/>
  <c r="F6" i="5"/>
  <c r="F5" i="5"/>
  <c r="F4" i="5"/>
  <c r="G52" i="4"/>
  <c r="K16" i="8" s="1"/>
  <c r="M40" i="10" s="1"/>
  <c r="O17" i="27" s="1"/>
  <c r="F41" i="5" l="1"/>
  <c r="K7" i="8" s="1"/>
  <c r="M32" i="10" s="1"/>
  <c r="Q14" i="26" s="1"/>
  <c r="F43" i="5"/>
  <c r="K9" i="8" s="1"/>
  <c r="M34" i="10" s="1"/>
  <c r="Q16" i="26" s="1"/>
  <c r="F46" i="5"/>
  <c r="K10" i="8" s="1"/>
  <c r="M35" i="10" s="1"/>
  <c r="O12" i="27" s="1"/>
  <c r="F49" i="5"/>
  <c r="K13" i="8" s="1"/>
  <c r="M27" i="10" s="1"/>
  <c r="K12" i="29" s="1"/>
  <c r="G53" i="4"/>
  <c r="K17" i="8" s="1"/>
  <c r="M41" i="10" s="1"/>
  <c r="O18" i="27" s="1"/>
  <c r="G51" i="4"/>
  <c r="K15" i="8" s="1"/>
  <c r="M39" i="10" s="1"/>
  <c r="O16" i="27" s="1"/>
  <c r="F42" i="5"/>
  <c r="K8" i="8" s="1"/>
  <c r="M33" i="10" s="1"/>
  <c r="Q15" i="26" s="1"/>
  <c r="F47" i="5"/>
  <c r="K11" i="8" s="1"/>
  <c r="M36" i="10" s="1"/>
  <c r="O13" i="27" s="1"/>
  <c r="F48" i="5"/>
  <c r="K12" i="8" s="1"/>
  <c r="M37" i="10" s="1"/>
  <c r="O14" i="27" s="1"/>
</calcChain>
</file>

<file path=xl/sharedStrings.xml><?xml version="1.0" encoding="utf-8"?>
<sst xmlns="http://schemas.openxmlformats.org/spreadsheetml/2006/main" count="1032" uniqueCount="417">
  <si>
    <t>Contratado</t>
  </si>
  <si>
    <t>Facturado</t>
  </si>
  <si>
    <t>Ingresos Sin Facturar</t>
  </si>
  <si>
    <t>Glosa Inicial (Objeciones pendientes de la vigencia)</t>
  </si>
  <si>
    <t>Glosada Definitiva de la Vigencia</t>
  </si>
  <si>
    <t>Recaudo Vigencia Actual</t>
  </si>
  <si>
    <t>Recaudo Vigencias Anteriores</t>
  </si>
  <si>
    <t>Total Recaudado</t>
  </si>
  <si>
    <t>Régimen Contributivo</t>
  </si>
  <si>
    <t>Régimen Subsidiado</t>
  </si>
  <si>
    <t>Población Pobre en lo No Cubierto con Subsidios a la Demanda</t>
  </si>
  <si>
    <t>...Población Pobre no afiliada al Régimen Subsidiado</t>
  </si>
  <si>
    <t>SOAT (Diferentes a ECAT)</t>
  </si>
  <si>
    <t>ADRES (Antes FOSYGA)</t>
  </si>
  <si>
    <t>Plan de intervenciones colectivas (antes PAB)</t>
  </si>
  <si>
    <t>Otras Ventas de Servicios de Salud</t>
  </si>
  <si>
    <t>Total venta de servicios de salud</t>
  </si>
  <si>
    <t>PRIMER TRIMESTRE</t>
  </si>
  <si>
    <t>SEGUNDO TRIMESTRE</t>
  </si>
  <si>
    <t>TERCER TRIMESTRE</t>
  </si>
  <si>
    <t>CUARTO TRIMESTRE</t>
  </si>
  <si>
    <t>Tipo de Pagador</t>
  </si>
  <si>
    <t>Subconcepto</t>
  </si>
  <si>
    <t>Hasta 60</t>
  </si>
  <si>
    <t>De 61 a 90</t>
  </si>
  <si>
    <t>De 91 a 180</t>
  </si>
  <si>
    <t>De 181 a 360</t>
  </si>
  <si>
    <t>Mayor 360</t>
  </si>
  <si>
    <t>Total Cartera Radicada</t>
  </si>
  <si>
    <t>Sin Facturar o con Facturación Pendiente de Radicar</t>
  </si>
  <si>
    <t>Glosa Inicial (Objeciones Pendientes)</t>
  </si>
  <si>
    <t>Giro directo para abono a la cartera sector salud</t>
  </si>
  <si>
    <t>Giro para abono de facturación sin identificar</t>
  </si>
  <si>
    <t>Deterioro acumulado de cuentas por cobrar - Prestación de Servicios</t>
  </si>
  <si>
    <t>Primer trimestre</t>
  </si>
  <si>
    <t>Segundo trimestre</t>
  </si>
  <si>
    <t>Tercer trimestre</t>
  </si>
  <si>
    <t>Cuarto trimestre</t>
  </si>
  <si>
    <t>SOAT - ECAT</t>
  </si>
  <si>
    <t>TOTAL CARTERA</t>
  </si>
  <si>
    <t>Saldo Mayor a 360 Días</t>
  </si>
  <si>
    <t>Saldo Menor a 360 Días</t>
  </si>
  <si>
    <t>Total</t>
  </si>
  <si>
    <t xml:space="preserve">PASIVO </t>
  </si>
  <si>
    <t>ACTIVO</t>
  </si>
  <si>
    <t>PATRIMONIO</t>
  </si>
  <si>
    <t>PASIVO</t>
  </si>
  <si>
    <t xml:space="preserve">BALANCE </t>
  </si>
  <si>
    <t>ESTADO DE RESULTADO</t>
  </si>
  <si>
    <t>INGRESOS</t>
  </si>
  <si>
    <t xml:space="preserve">GASTOS </t>
  </si>
  <si>
    <t xml:space="preserve">COSTOS </t>
  </si>
  <si>
    <t>CIERRE DEL EJERCICIO</t>
  </si>
  <si>
    <t>Variable</t>
  </si>
  <si>
    <t>Dosis de biológico aplicadas</t>
  </si>
  <si>
    <t>Controles de enfermería (Atención prenatal / crecimiento y desarrollo)</t>
  </si>
  <si>
    <t>Otros controles de enfermería de PyP (Diferentes a atención prenatal - Crecimiento y desarrollo)</t>
  </si>
  <si>
    <t>Citologías cervicovaginales tomadas</t>
  </si>
  <si>
    <t>Consultas de medicina general electivas realizadas</t>
  </si>
  <si>
    <t>Consultas de medicina general urgentes realizadas</t>
  </si>
  <si>
    <t>Consultas de medicina especializada electivas realizadas</t>
  </si>
  <si>
    <t>Consultas de medicina especializada urgentes realizadas</t>
  </si>
  <si>
    <t>Otras consultas electivas realizadas por profesionales diferentes a médico, enfermero u odontólogo (Incluye Psicología, Nutricionista, Optometria y otras)</t>
  </si>
  <si>
    <t>Total de consultas de odontología realizadas (valoración)</t>
  </si>
  <si>
    <t>Número de sesiones de odontología realizadas</t>
  </si>
  <si>
    <t>Total de tratamientos terminados (Paciente terminado)</t>
  </si>
  <si>
    <t>Sellantes aplicados</t>
  </si>
  <si>
    <t>Superficies obturadas (cualquier material)</t>
  </si>
  <si>
    <t>Exodoncias (cualquier tipo)</t>
  </si>
  <si>
    <t>Partos vaginales</t>
  </si>
  <si>
    <t>Partos por cesárea</t>
  </si>
  <si>
    <t>Total de egresos</t>
  </si>
  <si>
    <t>...Egresos obstétricos (partos, cesáreas y otros egresos obstétricos)</t>
  </si>
  <si>
    <t>...Egresos quirúrgicos (Sin incluir partos, cesáreas y otros egresos obstétricos)</t>
  </si>
  <si>
    <t>...Egresos no quirúrgicos (No incluye salud mental, partos, cesáreas y otros egresos obstétricos)</t>
  </si>
  <si>
    <t>...Egresos salud mental</t>
  </si>
  <si>
    <t>Pacientes en Observación</t>
  </si>
  <si>
    <t>Pacientes en Cuidados Intermedios</t>
  </si>
  <si>
    <t>Pacientes Unidad Cuidados Intensivos</t>
  </si>
  <si>
    <t>Total de días estancia de los egresos</t>
  </si>
  <si>
    <t>...Días estancia de los egresos obstétricos (Partos, cesáreas y otros obstétricos)</t>
  </si>
  <si>
    <t>...Días estancia de los egresos quirúrgicos (Sin Incluir partos, cesáreas y otros obstétricos)</t>
  </si>
  <si>
    <t>...Días estancia de los egresos No quirúrgicos (No incluye salud mental, partos, cesáreas y otros obstétricos)</t>
  </si>
  <si>
    <t>...Días estancia de los egresos salud mental</t>
  </si>
  <si>
    <t>Días estancia Cuidados Intermedios.</t>
  </si>
  <si>
    <t>Días estancia Cuidados Intensivos</t>
  </si>
  <si>
    <t>Total de días cama ocupados</t>
  </si>
  <si>
    <t>Total de días cama disponibles</t>
  </si>
  <si>
    <t>Total de cirugías realizadas (Sin incluir partos y cesáreas)</t>
  </si>
  <si>
    <t>...Cirugías grupos 2-6</t>
  </si>
  <si>
    <t>...Cirugías grupos 7-10</t>
  </si>
  <si>
    <t>...Cirugías grupos 11-13</t>
  </si>
  <si>
    <t>...Cirugías grupos 20-23</t>
  </si>
  <si>
    <t>Exámenes de laboratorio</t>
  </si>
  <si>
    <t>Número de imágenes diagnósticas tomadas</t>
  </si>
  <si>
    <t>Número de sesiones de terapias respiratorias realizadas</t>
  </si>
  <si>
    <t>Número de sesiones de terapias físicas realizadas</t>
  </si>
  <si>
    <t>Número de sesiones de otras terapias (sin incluir respiratorias y físicas)</t>
  </si>
  <si>
    <t>Número de visitas domiciliarias, comunitarias e institucionales -PIC-</t>
  </si>
  <si>
    <t>Número de sesiones de talleres colectivos -PIC-</t>
  </si>
  <si>
    <t>TOTAL</t>
  </si>
  <si>
    <t>Información para Indicadores de Seguridad</t>
  </si>
  <si>
    <t>Cantidad</t>
  </si>
  <si>
    <t>P.2.6. Número total de pacientes hospitalizados que sufren caídas en el periodo.</t>
  </si>
  <si>
    <t>P.2.6 Sumatoria de días de estancia de los pacientes en los servicios de hospitalización en el periodo.</t>
  </si>
  <si>
    <t>P.2.13 Número de pacientes que reingresan al servicio de urgencias en la misma institución antes de 72 horas con el mismo diagnóstico de egreso.</t>
  </si>
  <si>
    <t>P.2.13 Número total de egresos vivos atendidos en el servicio de urgencias durante el periodo definido.</t>
  </si>
  <si>
    <t>P.2.14 Número total de pacientes que reingresan al servicio de hospitalización, en la misma institución, antes de 15 días, por el mismo diagnostico de egreso en el período.</t>
  </si>
  <si>
    <t>P.2.14 Número total de egresos vivos en el periodo.</t>
  </si>
  <si>
    <t>P.2.15 Número total de cirugías programadas que fueron canceladas por causas atribuibles a la institución.</t>
  </si>
  <si>
    <t>P.2.15 Número total de cirugías programadas.</t>
  </si>
  <si>
    <t>Información para Indicadores de Experiencia de la Atención</t>
  </si>
  <si>
    <t>P.3.1 Sumatoria de la diferencia de días calendario entre la fecha en la que se asignó la cita de Medicina general de primera vez y la fecha en la cual el usuario la solicitó.</t>
  </si>
  <si>
    <t>P.3.1 Número total de citas de Medicina General de primera vez asignadas.</t>
  </si>
  <si>
    <t>P.3.2 Sumatoria de la diferencia de días calendario entre la fecha en la que se asignó la cita de Odontología general de primera vez y la fecha en la cual el usuario la solicitó.</t>
  </si>
  <si>
    <t>P.3.2 Número total de citas de Odontología General de primera vez asignadas.</t>
  </si>
  <si>
    <t>P.3.3 Sumatoria de la diferencia de días calendario entre la fecha en la que se asignó la cita de Medicina Interna de primera vez y la fecha en la cual el usuario la solicitó.</t>
  </si>
  <si>
    <t>P.3.3 Número total de citas de Medicina interna de primera vez asignadas.</t>
  </si>
  <si>
    <t>P.3.4 Sumatoria de la diferencia de días calendario entre la fecha en la que se asignó la cita de Pediatría de primera vez y la fecha en la cual el usuario la solicitó.</t>
  </si>
  <si>
    <t>P.3.4 Número total de citas de Pediatría de primera vez asignadas.</t>
  </si>
  <si>
    <t>P.3.5 Sumatoria de la diferencia de días calendario entre la fecha en la que se asignó la cita de Ginecología de primera vez y la fecha en la cual el usuario la solicitó.</t>
  </si>
  <si>
    <t>P.3.5 Número total de citas de Ginecología de primera vez asignadas.</t>
  </si>
  <si>
    <t>P.3.6 Sumatoria de la diferencia de días calendario entre la fecha en la que se asignó la cita de Obstetricia de primera vez y la fecha en la cual el usuario la solicitó.</t>
  </si>
  <si>
    <t>P.3.6 Número total de citas de Obstetricia de primera vez asignadas.</t>
  </si>
  <si>
    <t>P.3.7 Sumatoria de la diferencia de días calendario entre la fecha en la que se asignó la cita de Cirugía General de primera vez y la fecha en la cual el usuario la solicitó.</t>
  </si>
  <si>
    <t>P.3.7 Número total de citas de Cirugía General de primera vez asignadas.</t>
  </si>
  <si>
    <t>P.3.10 Sumatoria del número de minutos transcurridos a partir de que el paciente es clasificado como Triage 2 y el momento en el cual es atendido en consulta de Urgencias por médico.</t>
  </si>
  <si>
    <t>P.3.10 Número total de pacientes clasificados como Triage 2, en un periodo determinado.</t>
  </si>
  <si>
    <t>P.3.14 Número de usuarios que respondieron ?muy buena? o ?buena? a la pregunta: ¿cómo calificaría su experiencia global respecto a los servicios de salud que ha recibido a través de su IPS?.</t>
  </si>
  <si>
    <t>P.3.14 Número de usuarios que respondieron la pregunta.</t>
  </si>
  <si>
    <t>No. de pacientes remitidos a niveles superiores desde servicio ambulatorio y hospitalario</t>
  </si>
  <si>
    <t>No. de pacientes remitidos desde el servicio de urgencias a niveles superiores</t>
  </si>
  <si>
    <t>No. de pacientes remitidos para la atención del parto a niveles superiores</t>
  </si>
  <si>
    <t>CUARTOTRIMESTRE</t>
  </si>
  <si>
    <t xml:space="preserve">TASA DE CAIDAS EN HOSPITALIZACION </t>
  </si>
  <si>
    <t xml:space="preserve">PROPORCIÓN DE REINGRESOS EN URGENCIAS </t>
  </si>
  <si>
    <t>PROPORCIÓN DE REINGRESOS EN HOSPITALIZACIÓN</t>
  </si>
  <si>
    <t xml:space="preserve">TIEMPO PROMEDIO DE ESPERA PARA LA ASIGNACION DE CITA DE MEDICINA GENERAL </t>
  </si>
  <si>
    <t xml:space="preserve">TIEMPO PROMEDIO DE ESPERA PARA LA ASIGNACION DE CITA DE ODONTOLOGIA </t>
  </si>
  <si>
    <t>TIEMPO PROMEDIO DE ESPERA PARA LA ATENCION DE PACIENTE CLASIFICADO COMO TRIAGE 2 EN URGENCIAS</t>
  </si>
  <si>
    <t>PROPORCION DE SATISFACCIÓN GLOBAL DE LA IPS</t>
  </si>
  <si>
    <t>PROCESOS JUDICIALES</t>
  </si>
  <si>
    <t>TOTAL DE PROCESOS</t>
  </si>
  <si>
    <t xml:space="preserve">PROCESOS FINALIZADOS </t>
  </si>
  <si>
    <t xml:space="preserve">PROCESO A FAVOR </t>
  </si>
  <si>
    <t>PROCESOS EN CONTRA</t>
  </si>
  <si>
    <t xml:space="preserve">PORCENTAJE OCUPACIONAL </t>
  </si>
  <si>
    <t xml:space="preserve">PROMEDIO DIAS ESTANCIA </t>
  </si>
  <si>
    <t>GIRO CAMA</t>
  </si>
  <si>
    <t xml:space="preserve">PROPORCION DE PACIENTES ATENDIDOS POR URGENCIA REMITIDOS </t>
  </si>
  <si>
    <t>TABLERO DE MANDO DE INDICADORES CONCERTADOS</t>
  </si>
  <si>
    <t>2021-3</t>
  </si>
  <si>
    <t>CARACTERÍSTICA</t>
  </si>
  <si>
    <t>INDICADOR</t>
  </si>
  <si>
    <t>ESTANDAR</t>
  </si>
  <si>
    <t>PERIODICIDAD</t>
  </si>
  <si>
    <t>2021-1</t>
  </si>
  <si>
    <t>2021-2</t>
  </si>
  <si>
    <t>2021-4</t>
  </si>
  <si>
    <t>2021 AÑO</t>
  </si>
  <si>
    <t>2022-1</t>
  </si>
  <si>
    <t>2022-2</t>
  </si>
  <si>
    <t>2022-3</t>
  </si>
  <si>
    <t>2022-4</t>
  </si>
  <si>
    <t>2022 AÑO</t>
  </si>
  <si>
    <t>&lt; 3 días</t>
  </si>
  <si>
    <t>&lt; 20 min</t>
  </si>
  <si>
    <t>SATISFACCIÓN</t>
  </si>
  <si>
    <t>&gt;90%</t>
  </si>
  <si>
    <t xml:space="preserve">CONSOLIDADO GENERAL </t>
  </si>
  <si>
    <t>TRIMESTRAL</t>
  </si>
  <si>
    <t>PRODUCCIÓN</t>
  </si>
  <si>
    <t>&lt; 3 %</t>
  </si>
  <si>
    <t>&lt;0,01</t>
  </si>
  <si>
    <t>Total venta de servicios de salud subsidiado contratado</t>
  </si>
  <si>
    <t>Total venta de servicios de salud Contributivo contratado</t>
  </si>
  <si>
    <t>Total venta de servicios de salud Contributivo facturado</t>
  </si>
  <si>
    <t>Total venta de servicios de salud Contributivo recaudo</t>
  </si>
  <si>
    <t>Total venta de servicios de salud subsidiado  facturado</t>
  </si>
  <si>
    <t>Total venta de servicios de salud subsidiado  recaudo</t>
  </si>
  <si>
    <t>Total venta de servicios de salud contratado</t>
  </si>
  <si>
    <t>Total venta de servicios de salud  facturado</t>
  </si>
  <si>
    <t>Total venta de servicios de salud recaudo</t>
  </si>
  <si>
    <t>FINANCIERA FACTURACION</t>
  </si>
  <si>
    <t>CONTRIBUTIVO</t>
  </si>
  <si>
    <t>SUBSIDIADO</t>
  </si>
  <si>
    <t>OTROS DEUDORES POR VENTA DE SERVICIOS DE SALUD</t>
  </si>
  <si>
    <t>TOTAL CARTERA REGIMEN CONTRIBUTIVO</t>
  </si>
  <si>
    <t>TOTAL CARTERA REGIMEN SUBSIDIADO</t>
  </si>
  <si>
    <t>TOTAL CARTERA SOAT - ECAT</t>
  </si>
  <si>
    <t>TOTAL CARTERA OTROS DEUDORES POR VENTA DE SERVICIOS DE SALUD</t>
  </si>
  <si>
    <t>OTROS DEUDORES POR CONCEPTOS DIFERENTES A VENTA DE SERVICIOS DE SALUD</t>
  </si>
  <si>
    <t>TOTAL CARTERA OTROS DEUDORES POR CONCEPTOS DIFERENTES A VENTA DE SERVICIOS DE SALUD</t>
  </si>
  <si>
    <t>FACTURACION</t>
  </si>
  <si>
    <t>CARTERA</t>
  </si>
  <si>
    <t>FINANCIERA 
CARTERA</t>
  </si>
  <si>
    <t>FINANCIERA 
PASIVO</t>
  </si>
  <si>
    <t>FINANCIERA 
BALANCE</t>
  </si>
  <si>
    <t xml:space="preserve">ACTIVO </t>
  </si>
  <si>
    <t>BALANCE</t>
  </si>
  <si>
    <t>PROCESOS</t>
  </si>
  <si>
    <t xml:space="preserve">JUDIACIALES </t>
  </si>
  <si>
    <t xml:space="preserve">PROCESOS JUDICIALES TOTALES </t>
  </si>
  <si>
    <t xml:space="preserve">PROCESOS JUDICIALES FALLOS A FAVOR </t>
  </si>
  <si>
    <t>PROCESOS JUDICIALES  FALLOS EN CONTRA</t>
  </si>
  <si>
    <t>INCIDENCIA SIFILIS CONGENITA</t>
  </si>
  <si>
    <t xml:space="preserve">INCIDENCIA SIFILIS CONGENITA </t>
  </si>
  <si>
    <t xml:space="preserve">PLAN DE CAPACITACIONAES </t>
  </si>
  <si>
    <t xml:space="preserve">TOTAL PROGRAMADAS </t>
  </si>
  <si>
    <t>TOTAL EFECTUDAS</t>
  </si>
  <si>
    <t>RESULTADO</t>
  </si>
  <si>
    <t xml:space="preserve">PROPORCIÓN DE EJECUCIÓN DEL PLAN DE CAPACITACIONES </t>
  </si>
  <si>
    <t>PROPORCIÓN DE EJECUCIÓN DEL PLAN DE BIENESTAR E INCENTIVOS</t>
  </si>
  <si>
    <t>&gt;=80%</t>
  </si>
  <si>
    <t>AÑO</t>
  </si>
  <si>
    <t>PLAN DE BIENESTAR E INCENTIVOS</t>
  </si>
  <si>
    <t xml:space="preserve">MANTENIMIENTO INFRAESTRUCTURA </t>
  </si>
  <si>
    <t>MANTENIMIENTO EQUIPOS BIOMEDICOS</t>
  </si>
  <si>
    <t xml:space="preserve">MANTENIMIENTO INFRAESTRUTURA </t>
  </si>
  <si>
    <t xml:space="preserve"> USUARIO EXTERNO </t>
  </si>
  <si>
    <t>VISIÓN</t>
  </si>
  <si>
    <t>Para el año 2025 seremos identificados como una IPS líder en el primer nivel de atención, en proceso de acreditación, reconocida por su mejoramiento continuo, excelencia en la atención, personal idóneo trabajando en equipo y con una infraestructura que brinde un ambiente agradable que satisfaga las expectativas de nuestros usuarios internos y externos.</t>
  </si>
  <si>
    <t>Efectividad en la Auditoria para el Mejoramiento continuo de la calidad de la Atención en Salud</t>
  </si>
  <si>
    <t>EFECTIVIDAD EN LA AUDITORIA PARA EL MEJORAMIENTO CONTINUO DE LA CALIDAD DE LA ATENCIÓN EN SALUD</t>
  </si>
  <si>
    <t>ANUAL</t>
  </si>
  <si>
    <t>Número de Acciones de Mejora ejecutadas derivadas de las auditorias realizadas</t>
  </si>
  <si>
    <t>Total de Acciones de Mejoramiento programadas para la vigencia derivadas de los planes de mejora del componente de auditoria</t>
  </si>
  <si>
    <t>VALOR</t>
  </si>
  <si>
    <t>TOTAL VENTA DE SERVICIOS DE SALUD CONTRIBUTIVO CONTRATADO</t>
  </si>
  <si>
    <t>TOTAL VENTA DE SERVICIOS DE SALUD CONTRIBUTIVO FACTURADO</t>
  </si>
  <si>
    <t>TOTAL VENTA DE SERVICIOS DE SALUD CONTRIBUTIVO RECAUDO</t>
  </si>
  <si>
    <t>TOTAL VENTA DE SERVICIOS DE SALUD SUBSIDIADO CONTRATADO</t>
  </si>
  <si>
    <t>TOTAL VENTA DE SERVICIOS DE SALUD SUBSIDIADO  FACTURADO</t>
  </si>
  <si>
    <t>TOTAL VENTA DE SERVICIOS DE SALUD SUBSIDIADO  RECAUDO</t>
  </si>
  <si>
    <t>TOTAL VENTA DE SERVICIOS DE SALUD CONTRATADO</t>
  </si>
  <si>
    <t>TOTAL VENTA DE SERVICIOS DE SALUD  FACTURADO</t>
  </si>
  <si>
    <t>TOTAL VENTA DE SERVICIOS DE SALUD RECAUDO</t>
  </si>
  <si>
    <r>
      <t>    </t>
    </r>
    <r>
      <rPr>
        <b/>
        <sz val="14"/>
        <color theme="0"/>
        <rFont val="Calibri"/>
        <family val="2"/>
        <scheme val="minor"/>
      </rPr>
      <t>Información para Otros Indicadores</t>
    </r>
  </si>
  <si>
    <t>A la baja con respecto al trimestre anterior</t>
  </si>
  <si>
    <t>Aumento con respecto al trimestre anterior</t>
  </si>
  <si>
    <t>Que no disminuya con respecto al trimestre anterior</t>
  </si>
  <si>
    <t>Ver tabla por servicio</t>
  </si>
  <si>
    <t xml:space="preserve">ESTADO DE RESULTADOS </t>
  </si>
  <si>
    <t>Positivo</t>
  </si>
  <si>
    <t>TOTAL EFECTUADAS</t>
  </si>
  <si>
    <t>Menor a 6 dias</t>
  </si>
  <si>
    <t>Menor a 6</t>
  </si>
  <si>
    <r>
      <t> </t>
    </r>
    <r>
      <rPr>
        <b/>
        <sz val="8"/>
        <color rgb="FF000000"/>
        <rFont val="Verdana"/>
        <family val="2"/>
      </rPr>
      <t>Información para Otros Indicadores</t>
    </r>
  </si>
  <si>
    <t>Mayor al 80%</t>
  </si>
  <si>
    <t>Menor a 30 minutos</t>
  </si>
  <si>
    <t>ESTRATEGIA</t>
  </si>
  <si>
    <t>ACTIVIDAD</t>
  </si>
  <si>
    <t>MANTENIMIENTO  Y CALIBRACIÓN DE EQUIPOS BIOMEDICOS</t>
  </si>
  <si>
    <t xml:space="preserve"> GESTIÓN DE FACTURACION</t>
  </si>
  <si>
    <t>GESTIÓN DE CARTERA</t>
  </si>
  <si>
    <t>GESTIÓN DE PASIVO</t>
  </si>
  <si>
    <t>DESARROLLO FINANCIERO</t>
  </si>
  <si>
    <t>CRECIMIENTO Y DESARROLLO INTEGRAL DEL TALENTO HUMANO</t>
  </si>
  <si>
    <t>CUALIFICACIÓN 	Y 	ENTRENAMIENTO 	DEL	 RECURSO 	HUMANO  ADMINISTRATIVO  Y  ASISTENCIAL</t>
  </si>
  <si>
    <t>MANTENIMIENTOY MEJORAMIENTO DE INFRAESTRUCTURA FISICA</t>
  </si>
  <si>
    <t>GESTIÓN DE PROCESOS</t>
  </si>
  <si>
    <t xml:space="preserve">MEJORA CONTINUA DE LA CALIDAD </t>
  </si>
  <si>
    <t>MANTENIMIENTO Y MEJORAMIENTO DE EQUIPOS BIOMEDICOS</t>
  </si>
  <si>
    <t xml:space="preserve">PRESTACION INTEGRAL DE SERVICIOS DE SALUD </t>
  </si>
  <si>
    <t xml:space="preserve">PRESTACION DE SERVICIOS DE SALUD </t>
  </si>
  <si>
    <t xml:space="preserve">
GESTIÓN DE PROCESOS TECNOLOGIA E INFRAESTRUCTURA </t>
  </si>
  <si>
    <t>MEJORA EN LA CALIDAD DEL SERVICIO</t>
  </si>
  <si>
    <t>UVR</t>
  </si>
  <si>
    <t xml:space="preserve">PRODUCCIÓN UVR CON RESPECTO AL AÑO ANTERIOR </t>
  </si>
  <si>
    <t xml:space="preserve">Aumento en las UVR con respecto al año anterior </t>
  </si>
  <si>
    <t>Cumple</t>
  </si>
  <si>
    <t>SEMSTRAL</t>
  </si>
  <si>
    <t>Responsable formulario</t>
  </si>
  <si>
    <t>Menor 10%</t>
  </si>
  <si>
    <t>POA 2023</t>
  </si>
  <si>
    <t xml:space="preserve">ACCIONES </t>
  </si>
  <si>
    <t>b</t>
  </si>
  <si>
    <t>HOMOGÉNEO</t>
  </si>
  <si>
    <t>ESPECIFICO</t>
  </si>
  <si>
    <t>4º TRIMESTRE</t>
  </si>
  <si>
    <t>3º TRIMESTRE</t>
  </si>
  <si>
    <t>2º TRIMESTRE</t>
  </si>
  <si>
    <t>1º TRIMESTRE</t>
  </si>
  <si>
    <t>SEMÁFORO</t>
  </si>
  <si>
    <t>FACTOR</t>
  </si>
  <si>
    <t xml:space="preserve">PESO </t>
  </si>
  <si>
    <t xml:space="preserve">VALOR </t>
  </si>
  <si>
    <t>METAS</t>
  </si>
  <si>
    <t xml:space="preserve">TOTAL DE DESARROLLO DEL POA </t>
  </si>
  <si>
    <t xml:space="preserve">Generar lineamientos de austeridad, control y racionalidad en el gasto.
Implementar campañas  para sensibilizar a los funcionarios en el uso racional, adecuado y efectivo de los recursos.
Planeación y construcción del plan de compras
Articular la ejecución del Plan de Compras con las necesidades reales de la prestación de los servicios de salud (producción y capacidad instalada).
Seguimiento al plan de compras. 
Fortalecer el control sobre la adquisición de insumos, distribución, custodia, consumo, existencias y solicitudes en almacén general y farmacias.
Control de la ejecución de presupuesto
Realizar auditoria al proceso 
Fortalecer el recaudo mediante el mejoramiento en el proceso de facturación, radicación y respuesta de glosas. 
Reportar información oportuna, veraz y confiable al Ministerio de Salud y Protección Social
</t>
  </si>
  <si>
    <t xml:space="preserve">Mejorar los procesos financieros y administrativos mediante la supervisión y control de procesos </t>
  </si>
  <si>
    <t xml:space="preserve">Mejorar la gestión financiera  de la ESE a través de la  contención del costo,  reducción del gasto, alianzas estratégicas que potencien los recursos y mejoramiento de la contratación con el fin de  alcanzar el equilibrio financiero en la empresa </t>
  </si>
  <si>
    <t>TOTAL TRIMESTRE</t>
  </si>
  <si>
    <t>TOTAL AÑO 2022</t>
  </si>
  <si>
    <t>TOTAL AÑO</t>
  </si>
  <si>
    <t xml:space="preserve"> LINEA DE BASE</t>
  </si>
  <si>
    <t>ACCIONES OPERATIVAS</t>
  </si>
  <si>
    <t>META OPERATIVA</t>
  </si>
  <si>
    <t>OBJETO</t>
  </si>
  <si>
    <t>ESTRATEGIA PLAN DE DESARROLLO</t>
  </si>
  <si>
    <t>OBJETIVO ESTRATEGICO</t>
  </si>
  <si>
    <t xml:space="preserve">1. Fortalecimiento de competencias del recurso humano en la atención de urgencias 
2. Evaluación de guías 
3. Auditoria a historias clínicas 
4. Planes de mejoramiento al proceso 
5. Monitoreo de indicadores </t>
  </si>
  <si>
    <t>1. Evaluación de estándares con resolución 5095 de 2018
2.Análisis de las brechas observadas entre la calidad esperada y la calidad observada.
3. Análisis de causas que generan las brechas entre los resultados observados y las metas esperadas.
4. Plan de acción
5. Seguimiento a la efectividad del plan de acción implementado
6 Evaluación de los indicadores y el seguimiento  al  plan de  acción</t>
  </si>
  <si>
    <t xml:space="preserve">Desarrollar una cultura de calidad y de servicio a través de procesos estandarizados que permitan la generación de servicios seguros con optima calidad </t>
  </si>
  <si>
    <t>DENOMINADOR</t>
  </si>
  <si>
    <t>NUMERADOR</t>
  </si>
  <si>
    <t>TOTAL TRIMESTRE 4º</t>
  </si>
  <si>
    <t>TOTAL TRIMESTRE 3º</t>
  </si>
  <si>
    <t>TOTAL TRIMESTRE 2º</t>
  </si>
  <si>
    <t>MAYO</t>
  </si>
  <si>
    <t xml:space="preserve">ABRIL </t>
  </si>
  <si>
    <t>TOTAL TRIMESTRE 1º</t>
  </si>
  <si>
    <t>MARZO</t>
  </si>
  <si>
    <t>FEBRERO</t>
  </si>
  <si>
    <t>ENERO</t>
  </si>
  <si>
    <t>EJECUCIÓN PLANEADA</t>
  </si>
  <si>
    <t>INDICADOR(ES) DE LA META OPERATIVA</t>
  </si>
  <si>
    <t>Total de no conformidades presentadas en auditoria a procesos prioritarios asistenciales</t>
  </si>
  <si>
    <t>Líder de proceso</t>
  </si>
  <si>
    <t>1, Gestión por procesos con el fin de facilitar la implementación del Sistema 
2, Establecer directrices de asignación de recursos físicos, financieros y de talento humano para las labores de gestión y mejoramiento.
3, Garantizar la implementación del Programa de Auditoría para el Mejoramiento de la Calidad.
Fortalecer la implementación de programa de seguridad de paciente.</t>
  </si>
  <si>
    <t xml:space="preserve">Informe SIAU </t>
  </si>
  <si>
    <t>Total de no conformidades gestionadas en auditoria a procesos prioritarios asistenciales</t>
  </si>
  <si>
    <t>Proporción de no conformidades gestionadas en auditoria a procesos prioritarios asistenciales</t>
  </si>
  <si>
    <t>Formulación de planes</t>
  </si>
  <si>
    <t xml:space="preserve">DIMENSIÓN 2: Dirección y planeación </t>
  </si>
  <si>
    <t>Total de historias clínicas auditadas de la muestra representativa de pacientes  con diagnostico de hipertensión arterial atendidas en la ESE en la vigencia objeto de evaluación.</t>
  </si>
  <si>
    <t>Auditor</t>
  </si>
  <si>
    <t>Número de Historias Clínicas que hacen parte de la muestra representativa con aplicación estricta de la Guía de HTA adoptada por la ESE  (Factor X 100)</t>
  </si>
  <si>
    <t>Proporción de adherencia a la guía de HTA</t>
  </si>
  <si>
    <t xml:space="preserve">Numero de historias clínicas de niños (as) menores de 10 años incluidas en la muestra representativa a quienes se atendieron consulta de crecimiento y desarrollo en la ESE en la vigencia </t>
  </si>
  <si>
    <t>1, Evaluación de guías de practica clínica acorde a los planes de implementación 
2, Evaluación según indicadores planteados en el Ministerio con retroalimentación de resultados</t>
  </si>
  <si>
    <t>Número de Historias Clínicas que hacen parte de la muestra representativa de niños (a) menores de 10 años a quienes se les aplico estrictamente la guía para detección temprana de crecimiento y desarrollo  (Factor X 100)</t>
  </si>
  <si>
    <t>Proporción de adherencia a la guía de crecimiento y desarrollo</t>
  </si>
  <si>
    <t xml:space="preserve">Lider de proceso </t>
  </si>
  <si>
    <t xml:space="preserve">Informe de rendición de cuentas </t>
  </si>
  <si>
    <t xml:space="preserve">Informe Urgencias </t>
  </si>
  <si>
    <t>Informe Odontologia</t>
  </si>
  <si>
    <t xml:space="preserve">Informe Consulta </t>
  </si>
  <si>
    <t xml:space="preserve">Informe seguridad del paciente </t>
  </si>
  <si>
    <t xml:space="preserve">ESTRATEGIA 3 Modernización y mejoramiento de procesos asistenciales: 
Proyecto 4 Fortalecimiento del Sistema Obligatorio de Garantía de la calidad, participación del usuario y seguridad del paciente </t>
  </si>
  <si>
    <t>Mejorar satisfacción de los usuarios mediante la prestación de servicios de calidad y el fortalecimiento de los programas de promoción y prevención.</t>
  </si>
  <si>
    <t>Informe PyP</t>
  </si>
  <si>
    <t>Informe Hospitalización</t>
  </si>
  <si>
    <t>Informe COVE</t>
  </si>
  <si>
    <t xml:space="preserve">
</t>
  </si>
  <si>
    <t xml:space="preserve">Efectuar plan de mantenimiento anual de la tecnología e infraestructura e implementar
Capacitar al recurso humano 
Implementar planes de contingencia de las tecnologías de la información </t>
  </si>
  <si>
    <t>Informe COVE
Informe SSSA</t>
  </si>
  <si>
    <t xml:space="preserve">Base de datos </t>
  </si>
  <si>
    <t>Socialización y evaluación de GPC relacionadas con el CPN y la  atención del parto 
Socialización y evaluación de GPC en general
Capacitar al personal asistencial en seguridad del paciente. Evaluar el conocimiento del personal asistencial en temas de seguridad,.
Priorizar el análisis oportuno, seguimiento y cierre de los eventos adversos y los relacionados con farmacovigilancia, reactivo vigilancia y  tecnovigilancia detectados.</t>
  </si>
  <si>
    <t xml:space="preserve">Base de datos e informe de comité de historias clinicas </t>
  </si>
  <si>
    <t xml:space="preserve">GESTIÓN DE PROCESOS TECNOLOGIA E INFRAESTRUCTURA </t>
  </si>
  <si>
    <t>Modernizar y mejorar los procesos administrativos de la institución con el fin de efectuar una la toma oportuna de decisiones que impacte positivamente en todos los procesos de la  entidad</t>
  </si>
  <si>
    <t xml:space="preserve">4 TRIMESTRE </t>
  </si>
  <si>
    <t xml:space="preserve">3 TRIMESTRE </t>
  </si>
  <si>
    <t xml:space="preserve">2 TRIMESTRE </t>
  </si>
  <si>
    <t xml:space="preserve">1 TRIMESTRE </t>
  </si>
  <si>
    <t>PRODUCTO</t>
  </si>
  <si>
    <t xml:space="preserve">1, Concertación de objetivos
2 Evaluación y evidencias.
3, Establecer y hacer seguimiento a los planes de mejoramiento individual teniendo en cuenta:
</t>
  </si>
  <si>
    <t>Proporción de realización de evaluación del desempeño</t>
  </si>
  <si>
    <t>Llevar a cabo las labores de evaluación de desempeño de conformidad con la normatividad vigente y llevar los registros correspondientes, en sus respectivas fases.</t>
  </si>
  <si>
    <t xml:space="preserve">1, Realización de diagnostico mediante aplicación de encuesta
2, Socialización de resultados
3, Elaboración de planes de mejoramiento
4, Implementación de planes 
5, Seguimiento a planes 
</t>
  </si>
  <si>
    <t>&gt;=90%</t>
  </si>
  <si>
    <t>Medición, análisis y mejoramiento del clima organizacional</t>
  </si>
  <si>
    <t xml:space="preserve">1, Sensibilización 
2, Diagnóstico de necesidades  con base en:  un instrumento de recolección de información aplicado a los servidores públicos de la entidad, Decisiones de la alta dirección, Criterios del área de Talento Humano
3, Consolidación de la información 
4, Programación
5, Presentación para análisis
6,, Aprobación por acto administrativo </t>
  </si>
  <si>
    <t>Proporción de ejecución del plan de bienestar</t>
  </si>
  <si>
    <t>Propiciar condiciones en el ambiente de trabajo que favorezca el desarrollo de la identidad, la participación y la seguridad laboral de sus funcionarios, así como, la eficacia, la eficiencia, la efectividad en su desempeño contribuyendo al mejoramiento de la calidad de vida de los empleados y su grupo familiar.</t>
  </si>
  <si>
    <t>Proporción de ejecución del plan de capacitacione</t>
  </si>
  <si>
    <t>Desarrollar un documento  con las  acciones de capacitación y formación, que durante un periodo de tiempo y a partir de unos objetivos específicos, facilitaran el desarrollo de competencias, el mejoramiento de los procesos institucionales y el fortalecimiento de la capacidad laboral de los empleados a nivel individual y de
equipo para conseguir los resultados y metas institucionales establecidos en la entidad.</t>
  </si>
  <si>
    <t>Favorecer el desarrollo profesional y la gestión de personas, consolidando su sentido de pertenencia a través del desarrollo de competencias, el mejoramiento de la infraestructura y la gestión de la tecnología.</t>
  </si>
  <si>
    <t>FÓRMULA DEL (LOS) INDICADOR(ES)</t>
  </si>
  <si>
    <t>INDICADOR(</t>
  </si>
  <si>
    <t>OBJETIVO ESTRATÉGICO</t>
  </si>
  <si>
    <t xml:space="preserve">1, Analizar las debilidades y fortalezas para la rendición de cuentas
2, Identificar espacios de articulación y cooperación para la rendición de cuentas
3, Identificación de los espacios de diálogo en los que la entidad rendirá cuentas"
4, Definir la estrategia para implementar el ejercicio de rendición de cuentas"
Generación y análisis de la información para el diálogo en la rendición de cuentas en lenguaje claro 
5, "Publicación de la información  a través de los diferentes canales de comunicación "
6, Preparar los espacios de diálogo
7, Convocar a los ciudadanos y grupos de interés para participar en los espacios de diálogo para la rendición de cuentas
8, Realizar espacios de diálogo  de rendición de cuentas
9, Cuantificar el impacto de las acciones de rendición de cuentas para divulgarlos a la ciudadanía
</t>
  </si>
  <si>
    <t>AÑO 2022</t>
  </si>
  <si>
    <t>2023-1</t>
  </si>
  <si>
    <t>2023-2</t>
  </si>
  <si>
    <t>2023-3</t>
  </si>
  <si>
    <t>2023-4</t>
  </si>
  <si>
    <t>2023 AÑO</t>
  </si>
  <si>
    <t>evaluacion del desempeño</t>
  </si>
  <si>
    <t xml:space="preserve">1, Establecer canales de comunicación para desplegar Información y orientación a la comunidad y al usuario
3, Fortalecimiento de acciones de participación de la ESE en espacios con comunidad
</t>
  </si>
  <si>
    <t xml:space="preserve">PRPOROCIÓN DE SATISFACCIÓN GLOBAL </t>
  </si>
  <si>
    <t xml:space="preserve">PROPORCION DE CUMPLIMIENTO DE LA RENDICIÓN DE CUENTAS </t>
  </si>
  <si>
    <t xml:space="preserve">
* Adelantar un diagnóstico de capacidades y entornos de la entidad para desarrollar su gestión y lograr un desempeño acorde con los resultados preevistos. 
* Identificar el conocimiento tácito y explícito de la entidad, así como el conocimiento de los servidores públicos (formación, capacitación y experiencia) que posteriormente permitirá la difusión del conocimiento, la generación de proyectos articulados y el desarrollo de los procesos de la organización. 
* Identificar sus capacidades en materia de tecnologías de la información y las comunicaciones que apalancan el desarrollo de todos sus procesos, el manejo de su información y la prestación de trámites y servicios a sus usuarios.
 Consolidación de la información 
Definición de objetivos del PIC: Sustentación del proyecto de aprendizaje
 Estrategias de PIC: Plan de aprendizaje
Programación con base en las áreas temáticas y presupuesto:  Plan de aprendizaje
Aprobación por acto administrativo 
implementación
</t>
  </si>
  <si>
    <t>POA</t>
  </si>
  <si>
    <t xml:space="preserve">PROPORCION DE EJECUCIÓN RENDICIÓN DE CUENTAS </t>
  </si>
  <si>
    <t>Mayor o igual al 85%</t>
  </si>
  <si>
    <t>LINEA DE BASE</t>
  </si>
  <si>
    <t>1. Identificar y valorar a los pacientes con alto riesgo de caídas mediante las escalas estandarizadas (escala de Downton).
2. Asegurar la transferencia de información entre profesionales sobre los pacientes en riesgo de caída implantando un registro de notificación que permita saber incidencias, causas y estrategias de mejora.
3. Decretar intervenciones efectivas para la prevención, detección, actuación y evaluación del</t>
  </si>
  <si>
    <t>LINEA DE  BASE</t>
  </si>
  <si>
    <t xml:space="preserve">LINEA DE BASE </t>
  </si>
  <si>
    <t>Porporción de actividades ejecutadas de clima orgnnizacional</t>
  </si>
  <si>
    <t>medicion clima organizacional</t>
  </si>
  <si>
    <t xml:space="preserve"> USUARIO EXTERNO</t>
  </si>
  <si>
    <t>Integrar a la comunidad en los procesos asistenciales y administrativos, empoderándola y haciéndola partícipe y responsable de los hechos y decisiones empresariales, convirtiéndola en garante y defensora de la institución en todos los ámbitos</t>
  </si>
  <si>
    <t>Generar una cultura organizacional del autocontrol, buscando el mejoramiento continuo de los procesos y el fortalecimiento de la imagen corporativa de la ESE.</t>
  </si>
  <si>
    <t>Optimizar los recursos de modo que se mejore la prestación de los servicios y se garantice la seguridad y la humanización en la atención</t>
  </si>
  <si>
    <t>1. Revisar aspectos internos tales como el talento humano, procesos y procedimientos, estructura organizacional, cadena de servicio, recursos disponibles, cultura organizacional, entre otros.
2. Desarrollar un plan de acción e implementar acorde a los resultados obtenidos</t>
  </si>
  <si>
    <t xml:space="preserve">Adecuar de la infraestructura de la institución, optimizando los recursos de modo que se mejore la prestación de los servicios y se garantice la seguridad y la humanización en la atención
Ubicar a la institución en un importante nivel de desarrollo, mediante un adecuado sistema de información que permita la toma de decisiones; con una gerencia ágil, dinámica y abierta a los retos del mercado de la salud </t>
  </si>
  <si>
    <t xml:space="preserve">Establecer canales de comunicación para desplegar Información y orientación a la comunidad y al usuario
Fortalecimiento de las competencias del equipo de atención al usuario y participación Social.
Fortalecimiento de acciones de participacióńn de la ESE en espacios con comunidad
Potenciar competencias de la asociación de usuarios </t>
  </si>
  <si>
    <t>1. Socialización y evaluación de GPC relacionadas con el CPN y la  atención del parto 
2. Socialización y evaluación de GPC en general
3. Capacitar al personal asistencial en seguridad del paciente. Evaluar el conocimiento del personal asistencial en temas de seguridad,.
4. Priorizar el análisis oportuno, seguimiento y cierre de los eventos adversos y los relacionados con farmacovigilancia, reactivo vigilancia y  tecnovigilancia detectados.</t>
  </si>
  <si>
    <t xml:space="preserve">1. Generar lineamientos de austeridad, control y racionalidad en el gasto.
2. Implementar campañas  para sensibilizar a los funcionarios en el uso racional, adecuado y efectivo de los recursos.
3. Planeación y construcción del plan de compras
4. Articular la ejecución del Plan de Compras con las necesidades reales de la prestación de los servicios de salud (producción y capacidad instalada).
5. Seguimiento al plan de compras. 
6. Fortalecer el control sobre la adquisición de insumos, distribución, custodia, consumo, existencias y solicitudes en almacén general y farmacias.
7. Control de la ejecución de presupuesto
8. Fortalecer el recaudo mediante el mejoramiento en el proceso de facturación, radicación y respuesta de glosas. 
9. Reportar información oportuna, veraz y confiable al Ministerio de Salud y Protección Social
</t>
  </si>
  <si>
    <t xml:space="preserve">1. Efectuar plan de mantenimiento anual de la tecnología e infraestructura e implementar
2. Capacitar al recurso humano 
3. Implementar planes de contingencia de las tecnologías de la información </t>
  </si>
  <si>
    <t xml:space="preserve">
1. Adelantar un diagnóstico de capacidades y entornos de la entidad para desarrollar su gestión y lograr un desempeño acorde con los resultados preevistos. 
2. Identificar el conocimiento tácito y explícito de la entidad, así como el conocimiento de los servidores públicos (formación, capacitación y experiencia) que posteriormente permitirá la difusión del conocimiento, la generación de proyectos articulados y el desarrollo de los procesos de la organización. 
3. Identificar sus capacidades en materia de tecnologías de la información y las comunicaciones que apalancan el desarrollo de todos sus procesos, el manejo de su información y la prestación de trámites y servicios a sus usuarios.
4. Consolidación de la información 
5. Definición de objetivos del PIC: Sustentación del proyecto de aprendizaje
6. Estrategias de PIC: Plan de aprendizaje
7. Programación con base en las áreas temáticas y presupuesto:  Plan de aprendizaje
8. Aprobación por acto administrativo 
9. Implementación
</t>
  </si>
  <si>
    <t xml:space="preserve">1, Establecer canales de comunicación para desplegar Información y orientación a la comunidad y al usuario
2, Fortalecimiento de acciones de participación de la ESE en espacios con comunidad
</t>
  </si>
  <si>
    <t>MEJORA EN LA CALIDAD DEL SERVICIO - PRESTACION INTEGRAL DE SERVICIOS DE SALUD CIO</t>
  </si>
  <si>
    <t>USUARIO EXTERNO</t>
  </si>
  <si>
    <t xml:space="preserve">PRORPORCION DE CUMPLIMIENTO EN LA POLITICA DE PARTICIAPACION SOCIAL EN SALUD </t>
  </si>
  <si>
    <t xml:space="preserve">Proporcion de cumplimiento de las actividades de la politica de participación social en salud </t>
  </si>
  <si>
    <t xml:space="preserve">Total de actividades ejecutadas </t>
  </si>
  <si>
    <t xml:space="preserve">totla de actividades programadas </t>
  </si>
  <si>
    <t xml:space="preserve">PROPORCION DE ACTIVIDADES EJECUTADAS DE LA POLITICA DE PARTICIPACIÓN SOCIAL EN SALUD </t>
  </si>
  <si>
    <t>Mayor o igual al 80%</t>
  </si>
  <si>
    <t>1. Programación del plan de acción de la PPSS  formulado y reportado en PISIS
2. PPSS y su plan de acción 2023 socializado al personal de la IPS, consejo municipal de política social buscando su articulación con las políticas públicas municipales y con la comunidad
3. Actores del SGSSS presentes en el municipio personería y otras instituciones o dependencias haciendo parte del equipo interinstitucional conformado para diseñar e implementar la estrategia pedagógica para la formación de la comunidad
4. Definición e implementación de política institucional que incentive la participación de los usuarios en la asociación
5.Definición de la estrategia de información y comunicación que involucre la participación de la asociación de usuarios en medios de comunicación 
6.Espacios de participación en salud creados en con base en la normatividad vigente
7. Asociación de usuarios constituida y funcionando
Comité de ética de la IPS constituido y funcionando con las representaciones definidas en la normatividad vigente 
9. Estrategia de información y comunicación definida para promover la cultura de bienestar y salud en la comunidad 
10. Procedimiento de PQRS implementado
11. Procedimiento de satisfacción de usuarios implementado
12.Ejercicios de control social a programas proyectos o actividades de la IPS y rendición de cuentas
13. Junta directiva de la ese hospital funcionando de acuerdo a lo definido en la normatividad vigente</t>
  </si>
  <si>
    <t xml:space="preserve">PROPORCION DE EJECUCIÓN RENDICIÓN DE CUENTAS 
PROPORCIÓN DE CUMPLIMIENTO EN LA POLITICA DE PARTICIPACIÓN SOCIAL </t>
  </si>
  <si>
    <t>100%
80%</t>
  </si>
  <si>
    <t>1, Analizar las debilidades y fortalezas para la rendición de cuentas
2, Identificar espacios de articulación y cooperación para la rendición de cuentas
3, Identificación de los espacios de diálogo en los que la entidad rendirá cuentas"
4, Definir la estrategia para implementar el ejercicio de rendición de cuentas"
Generación y análisis de la información para el diálogo en la rendición de cuentas en lenguaje claro 
5, Publicación de la información  a través de los diferentes canales de comunicación
6, Preparar los espacios de diálogo
7, Convocar a los ciudadanos y grupos de interés para participar en los espacios de diálogo para la rendición de cuentas
8, Realizar espacios de diálogo  de rendición de cuentas
9, Cuantificar el impacto de las acciones de rendición de cuentas para divulgarlos a la ciudadanía
Establecimiento de la PPSS, implementación y evaluación de la misma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</si>
</sst>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quot;$&quot;* #,##0_-;_-&quot;$&quot;* &quot;-&quot;_-;_-@_-"/>
    <numFmt numFmtId="41" formatCode="_-* #,##0_-;\-* #,##0_-;_-* &quot;-&quot;_-;_-@_-"/>
    <numFmt numFmtId="43" formatCode="_-* #,##0.00_-;\-* #,##0.00_-;_-* &quot;-&quot;??_-;_-@_-"/>
    <numFmt numFmtId="164" formatCode="_-* #,##0.0_-;\-* #,##0.0_-;_-* &quot;-&quot;_-;_-@_-"/>
    <numFmt numFmtId="165" formatCode="_-* #,##0.00_-;\-* #,##0.00_-;_-* &quot;-&quot;_-;_-@_-"/>
    <numFmt numFmtId="166" formatCode="_(&quot;$&quot;\ * #,##0.00_);_(&quot;$&quot;\ * \(#,##0.00\);_(&quot;$&quot;\ * &quot;-&quot;??_);_(@_)"/>
    <numFmt numFmtId="167" formatCode="0.0%"/>
  </numFmts>
  <fonts count="89" x14ac:knownFonts="1">
    <font>
      <sz val="12"/>
      <color theme="1"/>
      <name val="Calibri"/>
      <family val="2"/>
      <scheme val="minor"/>
    </font>
    <font>
      <sz val="12"/>
      <color theme="1"/>
      <name val="Calibri"/>
      <family val="2"/>
      <scheme val="minor"/>
    </font>
    <font>
      <sz val="12"/>
      <color theme="0"/>
      <name val="Calibri"/>
      <family val="2"/>
      <scheme val="minor"/>
    </font>
    <font>
      <sz val="8"/>
      <color theme="1"/>
      <name val="Verdana"/>
      <family val="2"/>
    </font>
    <font>
      <sz val="8"/>
      <color theme="0"/>
      <name val="Verdana"/>
      <family val="2"/>
    </font>
    <font>
      <sz val="12"/>
      <color theme="1"/>
      <name val="Arial"/>
      <family val="2"/>
    </font>
    <font>
      <b/>
      <sz val="12"/>
      <color theme="0"/>
      <name val="Arial"/>
      <family val="2"/>
    </font>
    <font>
      <sz val="12"/>
      <color theme="0"/>
      <name val="Arial"/>
      <family val="2"/>
    </font>
    <font>
      <sz val="8"/>
      <color rgb="FF000000"/>
      <name val="Arial"/>
      <family val="2"/>
    </font>
    <font>
      <b/>
      <sz val="12"/>
      <color rgb="FF000000"/>
      <name val="Arial"/>
      <family val="2"/>
    </font>
    <font>
      <sz val="12"/>
      <color rgb="FF000000"/>
      <name val="Arial"/>
      <family val="2"/>
    </font>
    <font>
      <u/>
      <sz val="12"/>
      <color theme="10"/>
      <name val="Calibri"/>
      <family val="2"/>
      <scheme val="minor"/>
    </font>
    <font>
      <sz val="11"/>
      <name val="Arial"/>
      <family val="2"/>
    </font>
    <font>
      <b/>
      <sz val="7"/>
      <color rgb="FF000000"/>
      <name val="Arial"/>
      <family val="2"/>
    </font>
    <font>
      <sz val="10"/>
      <color rgb="FF000000"/>
      <name val="Arial"/>
      <family val="2"/>
    </font>
    <font>
      <sz val="9"/>
      <color rgb="FF000000"/>
      <name val="Arial"/>
      <family val="2"/>
    </font>
    <font>
      <b/>
      <sz val="14"/>
      <name val="Calibri"/>
      <family val="2"/>
      <scheme val="minor"/>
    </font>
    <font>
      <sz val="11"/>
      <name val="Calibri"/>
      <family val="2"/>
      <scheme val="minor"/>
    </font>
    <font>
      <sz val="11"/>
      <name val="Verdana"/>
      <family val="2"/>
    </font>
    <font>
      <sz val="11"/>
      <name val="Papyrus"/>
      <family val="4"/>
    </font>
    <font>
      <b/>
      <sz val="11"/>
      <name val="Arial"/>
      <family val="2"/>
    </font>
    <font>
      <b/>
      <sz val="10"/>
      <color theme="0"/>
      <name val="Calibri"/>
      <family val="2"/>
      <scheme val="minor"/>
    </font>
    <font>
      <sz val="18"/>
      <color theme="0"/>
      <name val="Arial"/>
      <family val="2"/>
    </font>
    <font>
      <b/>
      <sz val="10"/>
      <name val="Arial"/>
      <family val="2"/>
    </font>
    <font>
      <sz val="12"/>
      <name val="Arial"/>
      <family val="2"/>
    </font>
    <font>
      <b/>
      <sz val="12"/>
      <name val="Arial"/>
      <family val="2"/>
    </font>
    <font>
      <b/>
      <sz val="12"/>
      <color theme="0"/>
      <name val="Calibri"/>
      <family val="2"/>
      <scheme val="minor"/>
    </font>
    <font>
      <sz val="8"/>
      <color rgb="FF000000"/>
      <name val="Verdana"/>
      <family val="2"/>
    </font>
    <font>
      <sz val="12"/>
      <color rgb="FF000000"/>
      <name val="Calibri"/>
      <family val="2"/>
      <scheme val="minor"/>
    </font>
    <font>
      <sz val="14"/>
      <color theme="0"/>
      <name val="Calibri"/>
      <family val="2"/>
      <scheme val="minor"/>
    </font>
    <font>
      <sz val="14"/>
      <color theme="1"/>
      <name val="Calibri"/>
      <family val="2"/>
      <scheme val="minor"/>
    </font>
    <font>
      <sz val="14"/>
      <color rgb="FF000000"/>
      <name val="Calibri"/>
      <family val="2"/>
      <scheme val="minor"/>
    </font>
    <font>
      <b/>
      <sz val="14"/>
      <color theme="0"/>
      <name val="Calibri"/>
      <family val="2"/>
      <scheme val="minor"/>
    </font>
    <font>
      <sz val="8"/>
      <color rgb="FFFFFFEE"/>
      <name val="Verdana"/>
      <family val="2"/>
    </font>
    <font>
      <b/>
      <sz val="8"/>
      <color rgb="FF000000"/>
      <name val="Verdana"/>
      <family val="2"/>
    </font>
    <font>
      <sz val="8"/>
      <name val="Calibri"/>
      <family val="2"/>
      <scheme val="minor"/>
    </font>
    <font>
      <sz val="14"/>
      <color theme="1"/>
      <name val="Arial"/>
      <family val="2"/>
    </font>
    <font>
      <sz val="14"/>
      <color rgb="FF000000"/>
      <name val="Arial"/>
      <family val="2"/>
    </font>
    <font>
      <sz val="11"/>
      <color rgb="FF000000"/>
      <name val="Verdana"/>
      <family val="2"/>
    </font>
    <font>
      <sz val="11"/>
      <color rgb="FF000000"/>
      <name val="Calibri"/>
      <family val="2"/>
      <scheme val="minor"/>
    </font>
    <font>
      <sz val="10"/>
      <name val="Arial"/>
      <family val="2"/>
    </font>
    <font>
      <sz val="10"/>
      <name val="Tahoma"/>
      <family val="2"/>
    </font>
    <font>
      <sz val="10"/>
      <color indexed="57"/>
      <name val="Tahoma"/>
      <family val="2"/>
    </font>
    <font>
      <b/>
      <sz val="14"/>
      <color indexed="17"/>
      <name val="Tahoma"/>
      <family val="2"/>
    </font>
    <font>
      <u/>
      <sz val="10"/>
      <color indexed="12"/>
      <name val="Arial"/>
      <family val="2"/>
    </font>
    <font>
      <b/>
      <sz val="12"/>
      <name val="Tahoma"/>
      <family val="2"/>
    </font>
    <font>
      <sz val="10"/>
      <color indexed="42"/>
      <name val="Tahoma"/>
      <family val="2"/>
    </font>
    <font>
      <b/>
      <sz val="14"/>
      <name val="Tahoma"/>
      <family val="2"/>
    </font>
    <font>
      <b/>
      <sz val="24"/>
      <name val="Tahoma"/>
      <family val="2"/>
    </font>
    <font>
      <sz val="10"/>
      <name val="Verdana"/>
      <family val="2"/>
    </font>
    <font>
      <sz val="10"/>
      <color indexed="15"/>
      <name val="Verdana"/>
      <family val="2"/>
    </font>
    <font>
      <sz val="10"/>
      <color indexed="8"/>
      <name val="Verdana"/>
      <family val="2"/>
    </font>
    <font>
      <b/>
      <sz val="10"/>
      <color indexed="11"/>
      <name val="Verdana"/>
      <family val="2"/>
    </font>
    <font>
      <b/>
      <sz val="8"/>
      <color indexed="11"/>
      <name val="Verdana"/>
      <family val="2"/>
    </font>
    <font>
      <b/>
      <sz val="8"/>
      <name val="Verdana"/>
      <family val="2"/>
    </font>
    <font>
      <b/>
      <sz val="8"/>
      <color indexed="8"/>
      <name val="Verdana"/>
      <family val="2"/>
    </font>
    <font>
      <b/>
      <sz val="8"/>
      <color indexed="9"/>
      <name val="Verdana"/>
      <family val="2"/>
    </font>
    <font>
      <b/>
      <sz val="10"/>
      <color indexed="9"/>
      <name val="Verdana"/>
      <family val="2"/>
    </font>
    <font>
      <b/>
      <sz val="26"/>
      <color indexed="11"/>
      <name val="Wingdings"/>
      <charset val="2"/>
    </font>
    <font>
      <b/>
      <sz val="16"/>
      <name val="Verdana"/>
      <family val="2"/>
    </font>
    <font>
      <b/>
      <sz val="16"/>
      <color indexed="8"/>
      <name val="Verdana"/>
      <family val="2"/>
    </font>
    <font>
      <b/>
      <sz val="14"/>
      <color indexed="8"/>
      <name val="Verdana"/>
      <family val="2"/>
    </font>
    <font>
      <b/>
      <sz val="26"/>
      <color indexed="13"/>
      <name val="Wingdings"/>
      <charset val="2"/>
    </font>
    <font>
      <b/>
      <sz val="26"/>
      <color indexed="10"/>
      <name val="Wingdings"/>
      <charset val="2"/>
    </font>
    <font>
      <b/>
      <sz val="10"/>
      <name val="Verdana"/>
      <family val="2"/>
    </font>
    <font>
      <b/>
      <sz val="10"/>
      <color indexed="8"/>
      <name val="Verdana"/>
      <family val="2"/>
    </font>
    <font>
      <b/>
      <sz val="18"/>
      <color indexed="8"/>
      <name val="Verdana"/>
      <family val="2"/>
    </font>
    <font>
      <b/>
      <sz val="26"/>
      <color indexed="8"/>
      <name val="Verdana"/>
      <family val="2"/>
    </font>
    <font>
      <sz val="10"/>
      <name val="Century Gothic"/>
      <family val="2"/>
    </font>
    <font>
      <sz val="12"/>
      <name val="Century Gothic"/>
      <family val="2"/>
    </font>
    <font>
      <sz val="11"/>
      <color theme="1"/>
      <name val="Arial"/>
      <family val="2"/>
    </font>
    <font>
      <sz val="12"/>
      <name val="Calibri"/>
      <family val="2"/>
      <scheme val="minor"/>
    </font>
    <font>
      <b/>
      <sz val="10"/>
      <color indexed="8"/>
      <name val="Arial"/>
      <family val="2"/>
    </font>
    <font>
      <b/>
      <sz val="10"/>
      <color theme="3" tint="-0.499984740745262"/>
      <name val="Arial"/>
      <family val="2"/>
    </font>
    <font>
      <b/>
      <sz val="12"/>
      <color indexed="8"/>
      <name val="Arial"/>
      <family val="2"/>
    </font>
    <font>
      <b/>
      <sz val="10"/>
      <color rgb="FFFFFFFF"/>
      <name val="Century Gothic"/>
      <family val="2"/>
    </font>
    <font>
      <b/>
      <sz val="22"/>
      <name val="Arial"/>
      <family val="2"/>
    </font>
    <font>
      <u/>
      <sz val="12"/>
      <name val="Arial"/>
      <family val="2"/>
    </font>
    <font>
      <sz val="10"/>
      <color theme="1"/>
      <name val="Calibri"/>
      <family val="2"/>
      <scheme val="minor"/>
    </font>
    <font>
      <sz val="10"/>
      <name val="Calibri"/>
      <family val="2"/>
      <scheme val="minor"/>
    </font>
    <font>
      <sz val="8"/>
      <color theme="1"/>
      <name val="Calibri"/>
      <family val="2"/>
      <scheme val="minor"/>
    </font>
    <font>
      <sz val="11"/>
      <color theme="1"/>
      <name val="Calibri"/>
      <family val="2"/>
      <scheme val="minor"/>
    </font>
    <font>
      <sz val="10"/>
      <color theme="1"/>
      <name val="Arial"/>
      <family val="2"/>
    </font>
    <font>
      <b/>
      <sz val="8"/>
      <color theme="1"/>
      <name val="Arial"/>
      <family val="2"/>
    </font>
    <font>
      <b/>
      <sz val="10"/>
      <color theme="1"/>
      <name val="Arial"/>
      <family val="2"/>
    </font>
    <font>
      <b/>
      <sz val="12"/>
      <color theme="3" tint="-0.499984740745262"/>
      <name val="Arial"/>
      <family val="2"/>
    </font>
    <font>
      <b/>
      <sz val="12"/>
      <color rgb="FFFFFFFF"/>
      <name val="Arial"/>
      <family val="2"/>
    </font>
    <font>
      <b/>
      <sz val="11"/>
      <color rgb="FFFFFFFF"/>
      <name val="Arial"/>
      <family val="2"/>
    </font>
    <font>
      <u/>
      <sz val="11"/>
      <name val="Arial"/>
      <family val="2"/>
    </font>
  </fonts>
  <fills count="37">
    <fill>
      <patternFill patternType="none"/>
    </fill>
    <fill>
      <patternFill patternType="gray125"/>
    </fill>
    <fill>
      <patternFill patternType="solid">
        <fgColor rgb="FF0070C0"/>
        <bgColor indexed="64"/>
      </patternFill>
    </fill>
    <fill>
      <patternFill patternType="solid">
        <fgColor rgb="FFFF0000"/>
        <bgColor indexed="64"/>
      </patternFill>
    </fill>
    <fill>
      <patternFill patternType="solid">
        <fgColor indexed="9"/>
        <bgColor indexed="64"/>
      </patternFill>
    </fill>
    <fill>
      <patternFill patternType="solid">
        <fgColor theme="0"/>
        <bgColor indexed="64"/>
      </patternFill>
    </fill>
    <fill>
      <patternFill patternType="solid">
        <fgColor theme="6" tint="0.39997558519241921"/>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4"/>
        <bgColor indexed="64"/>
      </patternFill>
    </fill>
    <fill>
      <patternFill patternType="solid">
        <fgColor theme="8" tint="0.79998168889431442"/>
        <bgColor indexed="64"/>
      </patternFill>
    </fill>
    <fill>
      <patternFill patternType="solid">
        <fgColor theme="3" tint="0.79998168889431442"/>
        <bgColor indexed="64"/>
      </patternFill>
    </fill>
    <fill>
      <patternFill patternType="solid">
        <fgColor theme="2"/>
        <bgColor indexed="64"/>
      </patternFill>
    </fill>
    <fill>
      <patternFill patternType="solid">
        <fgColor theme="8" tint="-0.249977111117893"/>
        <bgColor indexed="64"/>
      </patternFill>
    </fill>
    <fill>
      <patternFill patternType="solid">
        <fgColor theme="4" tint="0.39997558519241921"/>
        <bgColor indexed="64"/>
      </patternFill>
    </fill>
    <fill>
      <patternFill patternType="solid">
        <fgColor theme="7" tint="0.79998168889431442"/>
        <bgColor indexed="64"/>
      </patternFill>
    </fill>
    <fill>
      <patternFill patternType="solid">
        <fgColor indexed="43"/>
        <bgColor indexed="64"/>
      </patternFill>
    </fill>
    <fill>
      <patternFill patternType="solid">
        <fgColor indexed="62"/>
        <bgColor indexed="64"/>
      </patternFill>
    </fill>
    <fill>
      <patternFill patternType="solid">
        <fgColor indexed="22"/>
        <bgColor indexed="64"/>
      </patternFill>
    </fill>
    <fill>
      <patternFill patternType="solid">
        <fgColor indexed="53"/>
        <bgColor indexed="64"/>
      </patternFill>
    </fill>
    <fill>
      <patternFill patternType="solid">
        <fgColor indexed="17"/>
        <bgColor indexed="64"/>
      </patternFill>
    </fill>
    <fill>
      <patternFill patternType="solid">
        <fgColor indexed="13"/>
        <bgColor indexed="64"/>
      </patternFill>
    </fill>
    <fill>
      <patternFill patternType="solid">
        <fgColor indexed="10"/>
        <bgColor indexed="64"/>
      </patternFill>
    </fill>
    <fill>
      <patternFill patternType="solid">
        <fgColor indexed="8"/>
        <bgColor indexed="64"/>
      </patternFill>
    </fill>
    <fill>
      <patternFill patternType="solid">
        <fgColor theme="1"/>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indexed="18"/>
        <bgColor indexed="64"/>
      </patternFill>
    </fill>
    <fill>
      <patternFill patternType="solid">
        <fgColor theme="9" tint="0.59999389629810485"/>
        <bgColor indexed="64"/>
      </patternFill>
    </fill>
    <fill>
      <patternFill patternType="solid">
        <fgColor rgb="FFFFFFFF"/>
        <bgColor rgb="FFFFFFFF"/>
      </patternFill>
    </fill>
    <fill>
      <patternFill patternType="solid">
        <fgColor theme="3" tint="0.59996337778862885"/>
        <bgColor rgb="FFFBD4B4"/>
      </patternFill>
    </fill>
    <fill>
      <patternFill patternType="solid">
        <fgColor theme="3" tint="0.59999389629810485"/>
        <bgColor indexed="64"/>
      </patternFill>
    </fill>
    <fill>
      <patternFill patternType="solid">
        <fgColor rgb="FF002060"/>
        <bgColor rgb="FFFF6600"/>
      </patternFill>
    </fill>
    <fill>
      <patternFill patternType="solid">
        <fgColor theme="8" tint="0.59999389629810485"/>
        <bgColor indexed="64"/>
      </patternFill>
    </fill>
    <fill>
      <patternFill patternType="solid">
        <fgColor rgb="FFC8D3E2"/>
        <bgColor indexed="64"/>
      </patternFill>
    </fill>
    <fill>
      <patternFill patternType="solid">
        <fgColor theme="4" tint="-0.249977111117893"/>
        <bgColor indexed="64"/>
      </patternFill>
    </fill>
    <fill>
      <patternFill patternType="solid">
        <fgColor theme="8"/>
        <bgColor indexed="64"/>
      </patternFill>
    </fill>
  </fills>
  <borders count="7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style="medium">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9"/>
      </left>
      <right/>
      <top/>
      <bottom/>
      <diagonal/>
    </border>
    <border>
      <left style="thin">
        <color indexed="9"/>
      </left>
      <right style="thin">
        <color indexed="9"/>
      </right>
      <top style="thin">
        <color indexed="9"/>
      </top>
      <bottom style="thin">
        <color indexed="9"/>
      </bottom>
      <diagonal/>
    </border>
    <border>
      <left style="thin">
        <color auto="1"/>
      </left>
      <right/>
      <top/>
      <bottom/>
      <diagonal/>
    </border>
    <border>
      <left/>
      <right style="thin">
        <color indexed="64"/>
      </right>
      <top style="thin">
        <color indexed="9"/>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top style="thin">
        <color auto="1"/>
      </top>
      <bottom style="thin">
        <color auto="1"/>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thin">
        <color auto="1"/>
      </left>
      <right/>
      <top style="thin">
        <color auto="1"/>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thin">
        <color auto="1"/>
      </left>
      <right style="thin">
        <color auto="1"/>
      </right>
      <top style="thin">
        <color auto="1"/>
      </top>
      <bottom/>
      <diagonal/>
    </border>
    <border>
      <left style="thin">
        <color auto="1"/>
      </left>
      <right/>
      <top/>
      <bottom style="thin">
        <color auto="1"/>
      </bottom>
      <diagonal/>
    </border>
    <border>
      <left style="thin">
        <color auto="1"/>
      </left>
      <right style="thin">
        <color auto="1"/>
      </right>
      <top/>
      <bottom style="thin">
        <color auto="1"/>
      </bottom>
      <diagonal/>
    </border>
    <border>
      <left/>
      <right/>
      <top style="medium">
        <color indexed="64"/>
      </top>
      <bottom style="thin">
        <color auto="1"/>
      </bottom>
      <diagonal/>
    </border>
    <border>
      <left style="medium">
        <color indexed="64"/>
      </left>
      <right/>
      <top style="medium">
        <color indexed="64"/>
      </top>
      <bottom style="thin">
        <color auto="1"/>
      </bottom>
      <diagonal/>
    </border>
    <border>
      <left/>
      <right style="medium">
        <color indexed="64"/>
      </right>
      <top style="medium">
        <color indexed="64"/>
      </top>
      <bottom style="thin">
        <color auto="1"/>
      </bottom>
      <diagonal/>
    </border>
    <border>
      <left/>
      <right/>
      <top style="thin">
        <color auto="1"/>
      </top>
      <bottom/>
      <diagonal/>
    </border>
    <border>
      <left style="thin">
        <color auto="1"/>
      </left>
      <right style="thin">
        <color auto="1"/>
      </right>
      <top style="thin">
        <color rgb="FF000000"/>
      </top>
      <bottom/>
      <diagonal/>
    </border>
    <border>
      <left/>
      <right/>
      <top style="thin">
        <color rgb="FF000000"/>
      </top>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style="thin">
        <color auto="1"/>
      </left>
      <right/>
      <top/>
      <bottom style="medium">
        <color auto="1"/>
      </bottom>
      <diagonal/>
    </border>
    <border>
      <left style="medium">
        <color auto="1"/>
      </left>
      <right style="thin">
        <color auto="1"/>
      </right>
      <top/>
      <bottom style="medium">
        <color auto="1"/>
      </bottom>
      <diagonal/>
    </border>
    <border>
      <left style="medium">
        <color auto="1"/>
      </left>
      <right style="thin">
        <color auto="1"/>
      </right>
      <top/>
      <bottom/>
      <diagonal/>
    </border>
    <border>
      <left style="thin">
        <color auto="1"/>
      </left>
      <right/>
      <top style="medium">
        <color auto="1"/>
      </top>
      <bottom/>
      <diagonal/>
    </border>
    <border>
      <left style="medium">
        <color auto="1"/>
      </left>
      <right style="thin">
        <color auto="1"/>
      </right>
      <top style="medium">
        <color auto="1"/>
      </top>
      <bottom/>
      <diagonal/>
    </border>
    <border>
      <left style="thin">
        <color auto="1"/>
      </left>
      <right style="medium">
        <color indexed="64"/>
      </right>
      <top style="medium">
        <color indexed="64"/>
      </top>
      <bottom style="thin">
        <color auto="1"/>
      </bottom>
      <diagonal/>
    </border>
    <border>
      <left style="thin">
        <color auto="1"/>
      </left>
      <right style="thin">
        <color auto="1"/>
      </right>
      <top style="thin">
        <color auto="1"/>
      </top>
      <bottom style="medium">
        <color indexed="64"/>
      </bottom>
      <diagonal/>
    </border>
    <border>
      <left/>
      <right style="thin">
        <color auto="1"/>
      </right>
      <top/>
      <bottom style="thin">
        <color auto="1"/>
      </bottom>
      <diagonal/>
    </border>
    <border>
      <left/>
      <right style="thin">
        <color auto="1"/>
      </right>
      <top style="thin">
        <color auto="1"/>
      </top>
      <bottom/>
      <diagonal/>
    </border>
    <border>
      <left style="thin">
        <color auto="1"/>
      </left>
      <right style="thin">
        <color auto="1"/>
      </right>
      <top style="medium">
        <color indexed="64"/>
      </top>
      <bottom/>
      <diagonal/>
    </border>
    <border>
      <left/>
      <right style="thin">
        <color auto="1"/>
      </right>
      <top style="thin">
        <color auto="1"/>
      </top>
      <bottom style="medium">
        <color indexed="64"/>
      </bottom>
      <diagonal/>
    </border>
    <border>
      <left style="medium">
        <color indexed="64"/>
      </left>
      <right style="thin">
        <color auto="1"/>
      </right>
      <top style="thin">
        <color auto="1"/>
      </top>
      <bottom style="medium">
        <color indexed="64"/>
      </bottom>
      <diagonal/>
    </border>
    <border>
      <left style="thin">
        <color auto="1"/>
      </left>
      <right/>
      <top style="thin">
        <color auto="1"/>
      </top>
      <bottom style="medium">
        <color indexed="64"/>
      </bottom>
      <diagonal/>
    </border>
    <border>
      <left style="medium">
        <color indexed="64"/>
      </left>
      <right/>
      <top/>
      <bottom style="thin">
        <color auto="1"/>
      </bottom>
      <diagonal/>
    </border>
    <border>
      <left/>
      <right style="medium">
        <color indexed="64"/>
      </right>
      <top/>
      <bottom style="medium">
        <color indexed="64"/>
      </bottom>
      <diagonal/>
    </border>
    <border>
      <left style="medium">
        <color indexed="64"/>
      </left>
      <right/>
      <top style="thin">
        <color auto="1"/>
      </top>
      <bottom style="medium">
        <color indexed="64"/>
      </bottom>
      <diagonal/>
    </border>
    <border>
      <left style="medium">
        <color indexed="64"/>
      </left>
      <right style="thin">
        <color auto="1"/>
      </right>
      <top style="thin">
        <color auto="1"/>
      </top>
      <bottom style="thin">
        <color auto="1"/>
      </bottom>
      <diagonal/>
    </border>
    <border>
      <left style="medium">
        <color indexed="64"/>
      </left>
      <right/>
      <top style="thin">
        <color auto="1"/>
      </top>
      <bottom/>
      <diagonal/>
    </border>
    <border>
      <left style="medium">
        <color indexed="64"/>
      </left>
      <right/>
      <top style="thin">
        <color auto="1"/>
      </top>
      <bottom style="thin">
        <color auto="1"/>
      </bottom>
      <diagonal/>
    </border>
    <border>
      <left style="thin">
        <color auto="1"/>
      </left>
      <right style="medium">
        <color indexed="64"/>
      </right>
      <top/>
      <bottom style="thin">
        <color auto="1"/>
      </bottom>
      <diagonal/>
    </border>
    <border>
      <left/>
      <right style="medium">
        <color indexed="64"/>
      </right>
      <top style="medium">
        <color indexed="64"/>
      </top>
      <bottom/>
      <diagonal/>
    </border>
    <border>
      <left/>
      <right style="medium">
        <color indexed="64"/>
      </right>
      <top/>
      <bottom/>
      <diagonal/>
    </border>
    <border>
      <left style="thin">
        <color rgb="FF000000"/>
      </left>
      <right/>
      <top style="thin">
        <color rgb="FF000000"/>
      </top>
      <bottom/>
      <diagonal/>
    </border>
    <border>
      <left style="thin">
        <color auto="1"/>
      </left>
      <right style="medium">
        <color indexed="64"/>
      </right>
      <top/>
      <bottom/>
      <diagonal/>
    </border>
    <border>
      <left/>
      <right style="thin">
        <color indexed="64"/>
      </right>
      <top style="thin">
        <color indexed="64"/>
      </top>
      <bottom style="thin">
        <color indexed="9"/>
      </bottom>
      <diagonal/>
    </border>
    <border>
      <left/>
      <right style="thin">
        <color indexed="64"/>
      </right>
      <top/>
      <bottom style="thin">
        <color indexed="9"/>
      </bottom>
      <diagonal/>
    </border>
    <border>
      <left/>
      <right style="thin">
        <color indexed="64"/>
      </right>
      <top style="thin">
        <color indexed="9"/>
      </top>
      <bottom style="thin">
        <color indexed="9"/>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2">
    <xf numFmtId="0" fontId="0" fillId="0" borderId="0"/>
    <xf numFmtId="41"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xf numFmtId="0" fontId="11" fillId="0" borderId="0" applyNumberFormat="0" applyFill="0" applyBorder="0" applyAlignment="0" applyProtection="0"/>
    <xf numFmtId="43" fontId="1" fillId="0" borderId="0" applyFont="0" applyFill="0" applyBorder="0" applyAlignment="0" applyProtection="0"/>
    <xf numFmtId="0" fontId="40" fillId="0" borderId="0"/>
    <xf numFmtId="0" fontId="44" fillId="0" borderId="0" applyNumberFormat="0" applyFill="0" applyBorder="0" applyAlignment="0" applyProtection="0">
      <alignment vertical="top"/>
      <protection locked="0"/>
    </xf>
    <xf numFmtId="0" fontId="40" fillId="0" borderId="0"/>
    <xf numFmtId="0" fontId="40" fillId="0" borderId="0"/>
    <xf numFmtId="166" fontId="1" fillId="0" borderId="0" applyFont="0" applyFill="0" applyBorder="0" applyAlignment="0" applyProtection="0"/>
    <xf numFmtId="0" fontId="40" fillId="0" borderId="0"/>
  </cellStyleXfs>
  <cellXfs count="691">
    <xf numFmtId="0" fontId="0" fillId="0" borderId="0" xfId="0"/>
    <xf numFmtId="0" fontId="0" fillId="0" borderId="0" xfId="0" applyAlignment="1">
      <alignment wrapText="1"/>
    </xf>
    <xf numFmtId="0" fontId="0" fillId="0" borderId="1" xfId="0" applyBorder="1" applyAlignment="1">
      <alignment wrapText="1"/>
    </xf>
    <xf numFmtId="0" fontId="4" fillId="2" borderId="1" xfId="0" applyFont="1" applyFill="1" applyBorder="1" applyAlignment="1">
      <alignment wrapText="1"/>
    </xf>
    <xf numFmtId="0" fontId="4" fillId="2" borderId="1" xfId="0" applyFont="1" applyFill="1" applyBorder="1"/>
    <xf numFmtId="0" fontId="5" fillId="0" borderId="1" xfId="0" applyFont="1" applyBorder="1" applyAlignment="1">
      <alignment horizontal="center"/>
    </xf>
    <xf numFmtId="0" fontId="7" fillId="2" borderId="0" xfId="0" applyFont="1" applyFill="1" applyAlignment="1">
      <alignment horizontal="center"/>
    </xf>
    <xf numFmtId="0" fontId="5" fillId="0" borderId="0" xfId="0" applyFont="1"/>
    <xf numFmtId="0" fontId="5" fillId="3" borderId="1" xfId="0" applyFont="1" applyFill="1" applyBorder="1" applyAlignment="1">
      <alignment wrapText="1"/>
    </xf>
    <xf numFmtId="42" fontId="5" fillId="0" borderId="1" xfId="2" applyFont="1" applyBorder="1"/>
    <xf numFmtId="0" fontId="12" fillId="4" borderId="0" xfId="0" applyFont="1" applyFill="1"/>
    <xf numFmtId="0" fontId="12" fillId="4" borderId="6" xfId="0" applyFont="1" applyFill="1" applyBorder="1"/>
    <xf numFmtId="0" fontId="13" fillId="5" borderId="0" xfId="0" applyFont="1" applyFill="1" applyAlignment="1" applyProtection="1">
      <alignment horizontal="center" wrapText="1"/>
      <protection locked="0"/>
    </xf>
    <xf numFmtId="0" fontId="15" fillId="5" borderId="0" xfId="0" applyFont="1" applyFill="1" applyAlignment="1" applyProtection="1">
      <alignment horizontal="center" vertical="center"/>
      <protection locked="0"/>
    </xf>
    <xf numFmtId="0" fontId="12" fillId="4" borderId="0" xfId="0" applyFont="1" applyFill="1" applyAlignment="1">
      <alignment horizontal="center"/>
    </xf>
    <xf numFmtId="0" fontId="12" fillId="4" borderId="1" xfId="0" applyFont="1" applyFill="1" applyBorder="1"/>
    <xf numFmtId="0" fontId="16" fillId="6" borderId="1" xfId="0" applyFont="1" applyFill="1" applyBorder="1" applyAlignment="1">
      <alignment horizontal="center" vertical="center" wrapText="1"/>
    </xf>
    <xf numFmtId="0" fontId="11" fillId="7" borderId="1" xfId="4" applyFill="1" applyBorder="1" applyAlignment="1" applyProtection="1">
      <alignment horizontal="justify" vertical="center" wrapText="1"/>
    </xf>
    <xf numFmtId="0" fontId="17" fillId="7" borderId="1" xfId="0" applyFont="1" applyFill="1" applyBorder="1" applyAlignment="1">
      <alignment horizontal="center" vertical="center"/>
    </xf>
    <xf numFmtId="0" fontId="17" fillId="7" borderId="1" xfId="0" applyFont="1" applyFill="1" applyBorder="1" applyAlignment="1">
      <alignment horizontal="center" vertical="center" wrapText="1"/>
    </xf>
    <xf numFmtId="0" fontId="18" fillId="4" borderId="1" xfId="0" applyFont="1" applyFill="1" applyBorder="1" applyAlignment="1">
      <alignment horizontal="center" vertical="center" wrapText="1"/>
    </xf>
    <xf numFmtId="0" fontId="12" fillId="4" borderId="11" xfId="0" applyFont="1" applyFill="1" applyBorder="1"/>
    <xf numFmtId="0" fontId="12" fillId="4" borderId="1" xfId="0" applyFont="1" applyFill="1" applyBorder="1" applyAlignment="1">
      <alignment wrapText="1"/>
    </xf>
    <xf numFmtId="0" fontId="12" fillId="4" borderId="0" xfId="0" applyFont="1" applyFill="1" applyAlignment="1">
      <alignment wrapText="1"/>
    </xf>
    <xf numFmtId="0" fontId="19" fillId="4" borderId="1" xfId="0" applyFont="1" applyFill="1" applyBorder="1" applyAlignment="1">
      <alignment wrapText="1"/>
    </xf>
    <xf numFmtId="0" fontId="19" fillId="4" borderId="0" xfId="0" applyFont="1" applyFill="1" applyAlignment="1">
      <alignment wrapText="1"/>
    </xf>
    <xf numFmtId="0" fontId="19" fillId="4" borderId="12" xfId="0" applyFont="1" applyFill="1" applyBorder="1" applyAlignment="1">
      <alignment wrapText="1"/>
    </xf>
    <xf numFmtId="0" fontId="19" fillId="4" borderId="11" xfId="0" applyFont="1" applyFill="1" applyBorder="1" applyAlignment="1">
      <alignment wrapText="1"/>
    </xf>
    <xf numFmtId="0" fontId="19" fillId="4" borderId="13" xfId="0" applyFont="1" applyFill="1" applyBorder="1" applyAlignment="1">
      <alignment wrapText="1"/>
    </xf>
    <xf numFmtId="0" fontId="19" fillId="4" borderId="14" xfId="0" applyFont="1" applyFill="1" applyBorder="1" applyAlignment="1">
      <alignment wrapText="1"/>
    </xf>
    <xf numFmtId="0" fontId="19" fillId="4" borderId="15" xfId="0" applyFont="1" applyFill="1" applyBorder="1" applyAlignment="1">
      <alignment wrapText="1"/>
    </xf>
    <xf numFmtId="0" fontId="20" fillId="4" borderId="0" xfId="0" applyFont="1" applyFill="1"/>
    <xf numFmtId="3" fontId="18" fillId="4" borderId="1" xfId="0" applyNumberFormat="1" applyFont="1" applyFill="1" applyBorder="1" applyAlignment="1">
      <alignment horizontal="center" vertical="center" wrapText="1"/>
    </xf>
    <xf numFmtId="9" fontId="18" fillId="4" borderId="1" xfId="0" applyNumberFormat="1" applyFont="1" applyFill="1" applyBorder="1" applyAlignment="1">
      <alignment horizontal="center" vertical="center" wrapText="1"/>
    </xf>
    <xf numFmtId="0" fontId="21" fillId="2" borderId="1" xfId="0" applyFont="1" applyFill="1" applyBorder="1" applyAlignment="1">
      <alignment horizontal="center" vertical="center" wrapText="1"/>
    </xf>
    <xf numFmtId="0" fontId="17" fillId="8" borderId="1" xfId="0" applyFont="1" applyFill="1" applyBorder="1" applyAlignment="1">
      <alignment horizontal="center" vertical="center"/>
    </xf>
    <xf numFmtId="42" fontId="18" fillId="4" borderId="1" xfId="0" applyNumberFormat="1" applyFont="1" applyFill="1" applyBorder="1" applyAlignment="1">
      <alignment horizontal="center" vertical="center" wrapText="1"/>
    </xf>
    <xf numFmtId="0" fontId="11" fillId="10" borderId="1" xfId="4" applyFill="1" applyBorder="1" applyAlignment="1" applyProtection="1">
      <alignment horizontal="justify" vertical="center" wrapText="1"/>
    </xf>
    <xf numFmtId="0" fontId="17" fillId="10" borderId="1" xfId="0" applyFont="1" applyFill="1" applyBorder="1" applyAlignment="1">
      <alignment horizontal="center" vertical="center"/>
    </xf>
    <xf numFmtId="0" fontId="17" fillId="10" borderId="1" xfId="0" applyFont="1" applyFill="1" applyBorder="1" applyAlignment="1">
      <alignment horizontal="center" vertical="center" wrapText="1"/>
    </xf>
    <xf numFmtId="0" fontId="11" fillId="8" borderId="1" xfId="4" applyFill="1" applyBorder="1" applyAlignment="1" applyProtection="1">
      <alignment horizontal="justify" vertical="center" wrapText="1"/>
    </xf>
    <xf numFmtId="0" fontId="17" fillId="8" borderId="1" xfId="0" applyFont="1" applyFill="1" applyBorder="1" applyAlignment="1">
      <alignment horizontal="center" vertical="center" wrapText="1"/>
    </xf>
    <xf numFmtId="42" fontId="18" fillId="10" borderId="1" xfId="0" applyNumberFormat="1" applyFont="1" applyFill="1" applyBorder="1" applyAlignment="1">
      <alignment horizontal="center" vertical="center" wrapText="1"/>
    </xf>
    <xf numFmtId="42" fontId="12" fillId="4" borderId="1" xfId="2" applyFont="1" applyFill="1" applyBorder="1" applyAlignment="1">
      <alignment vertical="center" wrapText="1"/>
    </xf>
    <xf numFmtId="0" fontId="11" fillId="0" borderId="1" xfId="4" applyFill="1" applyBorder="1" applyAlignment="1" applyProtection="1">
      <alignment horizontal="justify" vertical="center" wrapText="1"/>
    </xf>
    <xf numFmtId="0" fontId="17" fillId="0" borderId="1" xfId="0" applyFont="1" applyBorder="1" applyAlignment="1">
      <alignment horizontal="center" vertical="center"/>
    </xf>
    <xf numFmtId="0" fontId="17" fillId="0" borderId="1" xfId="0" applyFont="1" applyBorder="1" applyAlignment="1">
      <alignment horizontal="center" vertical="center" wrapText="1"/>
    </xf>
    <xf numFmtId="0" fontId="8" fillId="5" borderId="1" xfId="0" applyFont="1" applyFill="1" applyBorder="1" applyAlignment="1" applyProtection="1">
      <alignment horizontal="center" vertical="center"/>
      <protection locked="0"/>
    </xf>
    <xf numFmtId="0" fontId="23" fillId="0" borderId="1" xfId="0" applyFont="1" applyBorder="1" applyAlignment="1">
      <alignment horizontal="center" vertical="center" wrapText="1"/>
    </xf>
    <xf numFmtId="0" fontId="23" fillId="7" borderId="1" xfId="0" applyFont="1" applyFill="1" applyBorder="1" applyAlignment="1">
      <alignment vertical="center" wrapText="1"/>
    </xf>
    <xf numFmtId="0" fontId="11" fillId="11" borderId="1" xfId="4" applyFill="1" applyBorder="1" applyAlignment="1" applyProtection="1">
      <alignment horizontal="justify" vertical="center" wrapText="1"/>
    </xf>
    <xf numFmtId="0" fontId="17" fillId="11" borderId="1" xfId="0" applyFont="1" applyFill="1" applyBorder="1" applyAlignment="1">
      <alignment horizontal="center" vertical="center"/>
    </xf>
    <xf numFmtId="0" fontId="17" fillId="11"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25" fillId="6" borderId="1" xfId="0" applyFont="1" applyFill="1" applyBorder="1" applyAlignment="1">
      <alignment horizontal="center" vertical="center" wrapText="1"/>
    </xf>
    <xf numFmtId="0" fontId="24" fillId="4" borderId="1" xfId="0" applyFont="1" applyFill="1" applyBorder="1" applyAlignment="1">
      <alignment horizontal="center" vertical="center" wrapText="1"/>
    </xf>
    <xf numFmtId="0" fontId="24" fillId="4" borderId="0" xfId="0" applyFont="1" applyFill="1" applyAlignment="1">
      <alignment vertical="center"/>
    </xf>
    <xf numFmtId="0" fontId="9" fillId="5" borderId="0" xfId="0" applyFont="1" applyFill="1" applyAlignment="1" applyProtection="1">
      <alignment horizontal="center" vertical="center" wrapText="1"/>
      <protection locked="0"/>
    </xf>
    <xf numFmtId="0" fontId="25" fillId="4" borderId="0" xfId="0" applyFont="1" applyFill="1" applyAlignment="1">
      <alignment vertical="center"/>
    </xf>
    <xf numFmtId="0" fontId="24" fillId="4" borderId="0" xfId="0" applyFont="1" applyFill="1" applyAlignment="1">
      <alignment vertical="center" wrapText="1"/>
    </xf>
    <xf numFmtId="0" fontId="24" fillId="4" borderId="15" xfId="0" applyFont="1" applyFill="1" applyBorder="1" applyAlignment="1">
      <alignment vertical="center" wrapText="1"/>
    </xf>
    <xf numFmtId="0" fontId="24" fillId="4" borderId="11" xfId="0" applyFont="1" applyFill="1" applyBorder="1" applyAlignment="1">
      <alignment vertical="center"/>
    </xf>
    <xf numFmtId="0" fontId="24" fillId="4" borderId="11" xfId="0" applyFont="1" applyFill="1" applyBorder="1" applyAlignment="1">
      <alignment vertical="center" wrapText="1"/>
    </xf>
    <xf numFmtId="9" fontId="5" fillId="0" borderId="1" xfId="3" applyFont="1" applyBorder="1"/>
    <xf numFmtId="0" fontId="5" fillId="0" borderId="0" xfId="0" applyFont="1" applyAlignment="1">
      <alignment horizontal="center"/>
    </xf>
    <xf numFmtId="41" fontId="5" fillId="0" borderId="0" xfId="1" applyFont="1" applyAlignment="1">
      <alignment horizontal="center"/>
    </xf>
    <xf numFmtId="9" fontId="5" fillId="0" borderId="0" xfId="3" applyFont="1" applyBorder="1" applyAlignment="1">
      <alignment horizontal="center"/>
    </xf>
    <xf numFmtId="0" fontId="6" fillId="2" borderId="10" xfId="0" applyFont="1" applyFill="1" applyBorder="1" applyAlignment="1">
      <alignment horizontal="center" vertical="center" wrapText="1"/>
    </xf>
    <xf numFmtId="0" fontId="0" fillId="9" borderId="0" xfId="0" applyFill="1"/>
    <xf numFmtId="0" fontId="27" fillId="0" borderId="1" xfId="0" applyFont="1" applyBorder="1"/>
    <xf numFmtId="3" fontId="27" fillId="0" borderId="1" xfId="0" applyNumberFormat="1" applyFont="1" applyBorder="1"/>
    <xf numFmtId="0" fontId="0" fillId="0" borderId="1" xfId="0" applyBorder="1" applyAlignment="1">
      <alignment horizontal="center"/>
    </xf>
    <xf numFmtId="0" fontId="2" fillId="2" borderId="1" xfId="0" applyFont="1" applyFill="1" applyBorder="1" applyAlignment="1">
      <alignment horizontal="center" wrapText="1"/>
    </xf>
    <xf numFmtId="3" fontId="28" fillId="0" borderId="1" xfId="0" applyNumberFormat="1" applyFont="1" applyBorder="1"/>
    <xf numFmtId="0" fontId="28" fillId="0" borderId="1" xfId="0" applyFont="1" applyBorder="1"/>
    <xf numFmtId="0" fontId="30" fillId="0" borderId="0" xfId="0" applyFont="1"/>
    <xf numFmtId="0" fontId="29" fillId="2" borderId="0" xfId="0" applyFont="1" applyFill="1" applyAlignment="1">
      <alignment horizontal="center"/>
    </xf>
    <xf numFmtId="0" fontId="30" fillId="0" borderId="1" xfId="0" applyFont="1" applyBorder="1" applyAlignment="1">
      <alignment horizontal="center"/>
    </xf>
    <xf numFmtId="42" fontId="30" fillId="0" borderId="1" xfId="2" applyFont="1" applyBorder="1"/>
    <xf numFmtId="3" fontId="31" fillId="0" borderId="1" xfId="0" applyNumberFormat="1" applyFont="1" applyBorder="1"/>
    <xf numFmtId="0" fontId="3" fillId="0" borderId="0" xfId="0" applyFont="1"/>
    <xf numFmtId="0" fontId="30" fillId="0" borderId="0" xfId="0" applyFont="1" applyAlignment="1">
      <alignment wrapText="1"/>
    </xf>
    <xf numFmtId="0" fontId="29" fillId="2" borderId="1" xfId="0" applyFont="1" applyFill="1" applyBorder="1" applyAlignment="1">
      <alignment wrapText="1"/>
    </xf>
    <xf numFmtId="0" fontId="29" fillId="2" borderId="10" xfId="0" applyFont="1" applyFill="1" applyBorder="1" applyAlignment="1">
      <alignment horizontal="center" wrapText="1"/>
    </xf>
    <xf numFmtId="0" fontId="30" fillId="0" borderId="1" xfId="0" applyFont="1" applyBorder="1" applyAlignment="1">
      <alignment wrapText="1"/>
    </xf>
    <xf numFmtId="3" fontId="30" fillId="0" borderId="1" xfId="0" applyNumberFormat="1" applyFont="1" applyBorder="1"/>
    <xf numFmtId="0" fontId="30" fillId="0" borderId="1" xfId="0" applyFont="1" applyBorder="1"/>
    <xf numFmtId="0" fontId="32" fillId="2" borderId="0" xfId="0" applyFont="1" applyFill="1" applyAlignment="1">
      <alignment wrapText="1"/>
    </xf>
    <xf numFmtId="0" fontId="29" fillId="2" borderId="0" xfId="0" applyFont="1" applyFill="1" applyAlignment="1">
      <alignment wrapText="1"/>
    </xf>
    <xf numFmtId="0" fontId="31" fillId="0" borderId="1" xfId="0" applyFont="1" applyBorder="1" applyAlignment="1">
      <alignment wrapText="1"/>
    </xf>
    <xf numFmtId="0" fontId="31" fillId="0" borderId="1" xfId="0" applyFont="1" applyBorder="1"/>
    <xf numFmtId="3" fontId="31" fillId="0" borderId="1" xfId="0" applyNumberFormat="1" applyFont="1" applyBorder="1" applyAlignment="1">
      <alignment wrapText="1"/>
    </xf>
    <xf numFmtId="0" fontId="31" fillId="3" borderId="1" xfId="0" applyFont="1" applyFill="1" applyBorder="1" applyAlignment="1">
      <alignment wrapText="1"/>
    </xf>
    <xf numFmtId="0" fontId="32" fillId="2" borderId="1" xfId="0" applyFont="1" applyFill="1" applyBorder="1" applyAlignment="1">
      <alignment wrapText="1"/>
    </xf>
    <xf numFmtId="9" fontId="31" fillId="0" borderId="1" xfId="3" applyFont="1" applyBorder="1" applyAlignment="1">
      <alignment wrapText="1"/>
    </xf>
    <xf numFmtId="9" fontId="30" fillId="0" borderId="1" xfId="3" applyFont="1" applyBorder="1"/>
    <xf numFmtId="0" fontId="31" fillId="0" borderId="1" xfId="0" applyFont="1" applyBorder="1" applyAlignment="1">
      <alignment vertical="center" wrapText="1"/>
    </xf>
    <xf numFmtId="2" fontId="31" fillId="0" borderId="1" xfId="0" applyNumberFormat="1" applyFont="1" applyBorder="1" applyAlignment="1">
      <alignment wrapText="1"/>
    </xf>
    <xf numFmtId="10" fontId="31" fillId="0" borderId="1" xfId="3" applyNumberFormat="1" applyFont="1" applyBorder="1" applyAlignment="1">
      <alignment wrapText="1"/>
    </xf>
    <xf numFmtId="10" fontId="31" fillId="0" borderId="1" xfId="0" applyNumberFormat="1" applyFont="1" applyBorder="1" applyAlignment="1">
      <alignment wrapText="1"/>
    </xf>
    <xf numFmtId="0" fontId="0" fillId="2" borderId="0" xfId="0" applyFill="1"/>
    <xf numFmtId="10" fontId="24" fillId="12" borderId="1" xfId="3" applyNumberFormat="1" applyFont="1" applyFill="1" applyBorder="1" applyAlignment="1">
      <alignment horizontal="center" vertical="center" wrapText="1"/>
    </xf>
    <xf numFmtId="10" fontId="24" fillId="4" borderId="1" xfId="3" applyNumberFormat="1" applyFont="1" applyFill="1" applyBorder="1" applyAlignment="1">
      <alignment horizontal="center" vertical="center" wrapText="1"/>
    </xf>
    <xf numFmtId="10" fontId="24" fillId="4" borderId="0" xfId="3" applyNumberFormat="1" applyFont="1" applyFill="1" applyAlignment="1">
      <alignment vertical="center"/>
    </xf>
    <xf numFmtId="0" fontId="5" fillId="4" borderId="0" xfId="0" applyFont="1" applyFill="1" applyAlignment="1">
      <alignment vertical="center"/>
    </xf>
    <xf numFmtId="0" fontId="29" fillId="2" borderId="10" xfId="0" applyFont="1" applyFill="1" applyBorder="1" applyAlignment="1">
      <alignment wrapText="1"/>
    </xf>
    <xf numFmtId="2" fontId="30" fillId="0" borderId="1" xfId="0" applyNumberFormat="1" applyFont="1" applyBorder="1"/>
    <xf numFmtId="41" fontId="5" fillId="0" borderId="1" xfId="1" applyFont="1" applyBorder="1"/>
    <xf numFmtId="0" fontId="6" fillId="9" borderId="1" xfId="0" applyFont="1" applyFill="1" applyBorder="1" applyAlignment="1">
      <alignment horizontal="center" vertical="center" wrapText="1"/>
    </xf>
    <xf numFmtId="0" fontId="33" fillId="0" borderId="0" xfId="0" applyFont="1"/>
    <xf numFmtId="0" fontId="27" fillId="0" borderId="0" xfId="0" applyFont="1"/>
    <xf numFmtId="3" fontId="27" fillId="0" borderId="0" xfId="0" applyNumberFormat="1" applyFont="1"/>
    <xf numFmtId="3" fontId="3" fillId="0" borderId="0" xfId="0" applyNumberFormat="1" applyFont="1"/>
    <xf numFmtId="0" fontId="3" fillId="0" borderId="1" xfId="0" applyFont="1" applyBorder="1"/>
    <xf numFmtId="3" fontId="3" fillId="0" borderId="1" xfId="0" applyNumberFormat="1" applyFont="1" applyBorder="1"/>
    <xf numFmtId="2" fontId="30" fillId="0" borderId="0" xfId="0" applyNumberFormat="1" applyFont="1"/>
    <xf numFmtId="0" fontId="3" fillId="0" borderId="1" xfId="0" applyFont="1" applyBorder="1" applyAlignment="1">
      <alignment wrapText="1"/>
    </xf>
    <xf numFmtId="0" fontId="7" fillId="13" borderId="1" xfId="0" applyFont="1" applyFill="1" applyBorder="1" applyAlignment="1">
      <alignment horizontal="center"/>
    </xf>
    <xf numFmtId="41" fontId="7" fillId="13" borderId="1" xfId="1" applyFont="1" applyFill="1" applyBorder="1" applyAlignment="1">
      <alignment horizontal="center"/>
    </xf>
    <xf numFmtId="9" fontId="7" fillId="13" borderId="1" xfId="3" applyFont="1" applyFill="1" applyBorder="1" applyAlignment="1">
      <alignment horizontal="center"/>
    </xf>
    <xf numFmtId="0" fontId="9" fillId="5" borderId="0" xfId="0" applyFont="1" applyFill="1" applyAlignment="1" applyProtection="1">
      <alignment horizontal="left" vertical="center" wrapText="1"/>
      <protection locked="0"/>
    </xf>
    <xf numFmtId="0" fontId="24" fillId="4" borderId="0" xfId="0" applyFont="1" applyFill="1" applyAlignment="1">
      <alignment horizontal="left" vertical="center"/>
    </xf>
    <xf numFmtId="0" fontId="6" fillId="2" borderId="1" xfId="0" applyFont="1" applyFill="1" applyBorder="1" applyAlignment="1">
      <alignment horizontal="left" vertical="center" wrapText="1"/>
    </xf>
    <xf numFmtId="0" fontId="5" fillId="12" borderId="1" xfId="4" applyFont="1" applyFill="1" applyBorder="1" applyAlignment="1" applyProtection="1">
      <alignment horizontal="left" vertical="center" wrapText="1"/>
    </xf>
    <xf numFmtId="0" fontId="24" fillId="12" borderId="1" xfId="0" applyFont="1" applyFill="1" applyBorder="1" applyAlignment="1">
      <alignment horizontal="left" vertical="center" wrapText="1"/>
    </xf>
    <xf numFmtId="0" fontId="25" fillId="4" borderId="0" xfId="0" applyFont="1" applyFill="1" applyAlignment="1">
      <alignment horizontal="left" vertical="center"/>
    </xf>
    <xf numFmtId="0" fontId="30" fillId="0" borderId="17" xfId="0" applyFont="1" applyBorder="1" applyAlignment="1">
      <alignment wrapText="1"/>
    </xf>
    <xf numFmtId="4" fontId="30" fillId="0" borderId="1" xfId="0" applyNumberFormat="1" applyFont="1" applyBorder="1" applyAlignment="1">
      <alignment wrapText="1"/>
    </xf>
    <xf numFmtId="0" fontId="5" fillId="4" borderId="0" xfId="0" applyFont="1" applyFill="1" applyAlignment="1">
      <alignment horizontal="right" vertical="center"/>
    </xf>
    <xf numFmtId="9" fontId="5" fillId="12" borderId="1" xfId="0" applyNumberFormat="1" applyFont="1" applyFill="1" applyBorder="1" applyAlignment="1">
      <alignment horizontal="right" vertical="center" wrapText="1"/>
    </xf>
    <xf numFmtId="10" fontId="5" fillId="12" borderId="1" xfId="3" applyNumberFormat="1" applyFont="1" applyFill="1" applyBorder="1" applyAlignment="1" applyProtection="1">
      <alignment horizontal="right" vertical="center" wrapText="1"/>
    </xf>
    <xf numFmtId="9" fontId="5" fillId="12" borderId="17" xfId="4" applyNumberFormat="1" applyFont="1" applyFill="1" applyBorder="1" applyAlignment="1" applyProtection="1">
      <alignment horizontal="right" vertical="center" wrapText="1"/>
    </xf>
    <xf numFmtId="0" fontId="5" fillId="12" borderId="17" xfId="4" applyFont="1" applyFill="1" applyBorder="1" applyAlignment="1" applyProtection="1">
      <alignment horizontal="right" vertical="center" wrapText="1"/>
    </xf>
    <xf numFmtId="0" fontId="5" fillId="12" borderId="18" xfId="4" applyFont="1" applyFill="1" applyBorder="1" applyAlignment="1" applyProtection="1">
      <alignment horizontal="right" vertical="center" wrapText="1"/>
    </xf>
    <xf numFmtId="9" fontId="5" fillId="12" borderId="2" xfId="4" applyNumberFormat="1" applyFont="1" applyFill="1" applyBorder="1" applyAlignment="1" applyProtection="1">
      <alignment horizontal="right" vertical="center" wrapText="1"/>
    </xf>
    <xf numFmtId="0" fontId="5" fillId="12" borderId="1" xfId="4" applyFont="1" applyFill="1" applyBorder="1" applyAlignment="1" applyProtection="1">
      <alignment horizontal="right" vertical="center" wrapText="1"/>
    </xf>
    <xf numFmtId="0" fontId="5" fillId="5" borderId="0" xfId="0" applyFont="1" applyFill="1" applyAlignment="1" applyProtection="1">
      <alignment horizontal="left" vertical="center"/>
      <protection locked="0"/>
    </xf>
    <xf numFmtId="0" fontId="5" fillId="4" borderId="0" xfId="0" applyFont="1" applyFill="1" applyAlignment="1">
      <alignment horizontal="left" vertical="center"/>
    </xf>
    <xf numFmtId="0" fontId="11" fillId="12" borderId="1" xfId="4" applyFill="1" applyBorder="1" applyAlignment="1" applyProtection="1">
      <alignment horizontal="left" vertical="center" wrapText="1"/>
    </xf>
    <xf numFmtId="0" fontId="5" fillId="12" borderId="1" xfId="0" applyFont="1" applyFill="1" applyBorder="1" applyAlignment="1">
      <alignment horizontal="left" vertical="center"/>
    </xf>
    <xf numFmtId="0" fontId="0" fillId="0" borderId="1" xfId="0" applyBorder="1"/>
    <xf numFmtId="3" fontId="36" fillId="0" borderId="1" xfId="0" applyNumberFormat="1" applyFont="1" applyBorder="1"/>
    <xf numFmtId="0" fontId="36" fillId="0" borderId="1" xfId="0" applyFont="1" applyBorder="1"/>
    <xf numFmtId="3" fontId="37" fillId="0" borderId="1" xfId="0" applyNumberFormat="1" applyFont="1" applyBorder="1"/>
    <xf numFmtId="0" fontId="37" fillId="0" borderId="1" xfId="0" applyFont="1" applyBorder="1"/>
    <xf numFmtId="0" fontId="30" fillId="3" borderId="1" xfId="0" applyFont="1" applyFill="1" applyBorder="1" applyAlignment="1">
      <alignment wrapText="1"/>
    </xf>
    <xf numFmtId="164" fontId="18" fillId="4" borderId="1" xfId="1" applyNumberFormat="1" applyFont="1" applyFill="1" applyBorder="1" applyAlignment="1">
      <alignment horizontal="center" vertical="center" wrapText="1"/>
    </xf>
    <xf numFmtId="165" fontId="18" fillId="4" borderId="1" xfId="1" applyNumberFormat="1" applyFont="1" applyFill="1" applyBorder="1" applyAlignment="1">
      <alignment horizontal="center" vertical="center" wrapText="1"/>
    </xf>
    <xf numFmtId="3" fontId="38" fillId="0" borderId="1" xfId="0" applyNumberFormat="1" applyFont="1" applyBorder="1"/>
    <xf numFmtId="3" fontId="39" fillId="0" borderId="1" xfId="0" applyNumberFormat="1" applyFont="1" applyBorder="1"/>
    <xf numFmtId="0" fontId="25" fillId="12" borderId="1" xfId="0" applyFont="1" applyFill="1" applyBorder="1" applyAlignment="1">
      <alignment horizontal="center" vertical="center" wrapText="1"/>
    </xf>
    <xf numFmtId="0" fontId="25" fillId="12" borderId="10" xfId="0" applyFont="1" applyFill="1" applyBorder="1" applyAlignment="1">
      <alignment horizontal="center" vertical="center" wrapText="1"/>
    </xf>
    <xf numFmtId="0" fontId="25" fillId="12" borderId="3" xfId="0" applyFont="1" applyFill="1" applyBorder="1" applyAlignment="1">
      <alignment horizontal="center" vertical="center" wrapText="1"/>
    </xf>
    <xf numFmtId="0" fontId="41" fillId="16" borderId="0" xfId="6" applyFont="1" applyFill="1"/>
    <xf numFmtId="0" fontId="41" fillId="17" borderId="0" xfId="6" applyFont="1" applyFill="1"/>
    <xf numFmtId="0" fontId="41" fillId="11" borderId="0" xfId="6" applyFont="1" applyFill="1"/>
    <xf numFmtId="0" fontId="42" fillId="17" borderId="0" xfId="6" applyFont="1" applyFill="1"/>
    <xf numFmtId="0" fontId="42" fillId="11" borderId="0" xfId="6" applyFont="1" applyFill="1"/>
    <xf numFmtId="0" fontId="46" fillId="17" borderId="0" xfId="6" applyFont="1" applyFill="1"/>
    <xf numFmtId="0" fontId="40" fillId="16" borderId="0" xfId="6" applyFill="1"/>
    <xf numFmtId="0" fontId="40" fillId="18" borderId="0" xfId="6" applyFill="1"/>
    <xf numFmtId="0" fontId="40" fillId="14" borderId="0" xfId="6" applyFill="1"/>
    <xf numFmtId="0" fontId="40" fillId="8" borderId="0" xfId="6" applyFill="1"/>
    <xf numFmtId="0" fontId="40" fillId="4" borderId="0" xfId="6" applyFill="1"/>
    <xf numFmtId="0" fontId="49" fillId="0" borderId="0" xfId="6" applyFont="1"/>
    <xf numFmtId="0" fontId="49" fillId="4" borderId="0" xfId="6" applyFont="1" applyFill="1"/>
    <xf numFmtId="0" fontId="49" fillId="19" borderId="0" xfId="6" applyFont="1" applyFill="1"/>
    <xf numFmtId="0" fontId="50" fillId="4" borderId="0" xfId="6" applyFont="1" applyFill="1"/>
    <xf numFmtId="0" fontId="50" fillId="19" borderId="0" xfId="6" applyFont="1" applyFill="1"/>
    <xf numFmtId="0" fontId="51" fillId="4" borderId="0" xfId="6" applyFont="1" applyFill="1"/>
    <xf numFmtId="0" fontId="51" fillId="19" borderId="0" xfId="6" applyFont="1" applyFill="1"/>
    <xf numFmtId="0" fontId="52" fillId="4" borderId="0" xfId="6" applyFont="1" applyFill="1" applyAlignment="1">
      <alignment horizontal="center"/>
    </xf>
    <xf numFmtId="0" fontId="53" fillId="20" borderId="21" xfId="6" applyFont="1" applyFill="1" applyBorder="1" applyAlignment="1">
      <alignment horizontal="center"/>
    </xf>
    <xf numFmtId="0" fontId="55" fillId="21" borderId="21" xfId="6" applyFont="1" applyFill="1" applyBorder="1" applyAlignment="1">
      <alignment horizontal="center"/>
    </xf>
    <xf numFmtId="0" fontId="56" fillId="22" borderId="21" xfId="6" applyFont="1" applyFill="1" applyBorder="1" applyAlignment="1">
      <alignment horizontal="center"/>
    </xf>
    <xf numFmtId="0" fontId="56" fillId="23" borderId="21" xfId="6" applyFont="1" applyFill="1" applyBorder="1" applyAlignment="1">
      <alignment horizontal="center"/>
    </xf>
    <xf numFmtId="0" fontId="63" fillId="24" borderId="6" xfId="6" applyFont="1" applyFill="1" applyBorder="1" applyAlignment="1">
      <alignment horizontal="center" vertical="center" wrapText="1"/>
    </xf>
    <xf numFmtId="0" fontId="65" fillId="4" borderId="0" xfId="6" applyFont="1" applyFill="1" applyAlignment="1">
      <alignment horizontal="center"/>
    </xf>
    <xf numFmtId="0" fontId="66" fillId="4" borderId="0" xfId="6" applyFont="1" applyFill="1" applyAlignment="1">
      <alignment horizontal="center" vertical="center" wrapText="1"/>
    </xf>
    <xf numFmtId="0" fontId="68" fillId="0" borderId="0" xfId="0" applyFont="1" applyAlignment="1">
      <alignment vertical="center"/>
    </xf>
    <xf numFmtId="0" fontId="69" fillId="0" borderId="0" xfId="0" applyFont="1" applyAlignment="1">
      <alignment vertical="center" wrapText="1"/>
    </xf>
    <xf numFmtId="0" fontId="69" fillId="0" borderId="0" xfId="0" applyFont="1" applyAlignment="1">
      <alignment vertical="center"/>
    </xf>
    <xf numFmtId="4" fontId="24" fillId="0" borderId="26" xfId="3" applyNumberFormat="1" applyFont="1" applyBorder="1" applyAlignment="1" applyProtection="1">
      <alignment horizontal="center" vertical="center" wrapText="1"/>
      <protection locked="0"/>
    </xf>
    <xf numFmtId="4" fontId="24" fillId="0" borderId="27" xfId="5" applyNumberFormat="1" applyFont="1" applyBorder="1" applyAlignment="1" applyProtection="1">
      <alignment horizontal="center" vertical="center" wrapText="1"/>
      <protection locked="0"/>
    </xf>
    <xf numFmtId="4" fontId="24" fillId="0" borderId="28" xfId="5" applyNumberFormat="1" applyFont="1" applyBorder="1" applyAlignment="1" applyProtection="1">
      <alignment horizontal="center" vertical="center" wrapText="1"/>
      <protection locked="0"/>
    </xf>
    <xf numFmtId="4" fontId="24" fillId="0" borderId="25" xfId="3" applyNumberFormat="1" applyFont="1" applyBorder="1" applyAlignment="1" applyProtection="1">
      <alignment horizontal="center" vertical="center" wrapText="1"/>
      <protection locked="0"/>
    </xf>
    <xf numFmtId="4" fontId="24" fillId="0" borderId="27" xfId="3" applyNumberFormat="1" applyFont="1" applyBorder="1" applyAlignment="1" applyProtection="1">
      <alignment horizontal="center" vertical="center" wrapText="1"/>
      <protection locked="0"/>
    </xf>
    <xf numFmtId="0" fontId="24" fillId="0" borderId="26" xfId="8" applyFont="1" applyBorder="1" applyAlignment="1" applyProtection="1">
      <alignment horizontal="left" vertical="center" wrapText="1"/>
      <protection locked="0"/>
    </xf>
    <xf numFmtId="0" fontId="71" fillId="0" borderId="29" xfId="4" applyFont="1" applyBorder="1" applyAlignment="1" applyProtection="1">
      <alignment horizontal="left" vertical="center" wrapText="1"/>
      <protection locked="0"/>
    </xf>
    <xf numFmtId="9" fontId="24" fillId="0" borderId="25" xfId="8" applyNumberFormat="1" applyFont="1" applyBorder="1" applyAlignment="1" applyProtection="1">
      <alignment horizontal="center" vertical="center" wrapText="1"/>
      <protection locked="0"/>
    </xf>
    <xf numFmtId="0" fontId="5" fillId="8" borderId="25" xfId="0" applyFont="1" applyFill="1" applyBorder="1" applyAlignment="1">
      <alignment horizontal="left" vertical="center"/>
    </xf>
    <xf numFmtId="0" fontId="11" fillId="8" borderId="25" xfId="4" applyFill="1" applyBorder="1" applyAlignment="1" applyProtection="1">
      <alignment horizontal="left" vertical="center" wrapText="1"/>
    </xf>
    <xf numFmtId="0" fontId="24" fillId="0" borderId="25" xfId="0" applyFont="1" applyBorder="1" applyAlignment="1" applyProtection="1">
      <alignment horizontal="center" vertical="center" wrapText="1"/>
      <protection locked="0"/>
    </xf>
    <xf numFmtId="4" fontId="24" fillId="11" borderId="31" xfId="5" applyNumberFormat="1" applyFont="1" applyFill="1" applyBorder="1" applyAlignment="1" applyProtection="1">
      <alignment vertical="center" wrapText="1"/>
      <protection locked="0"/>
    </xf>
    <xf numFmtId="4" fontId="24" fillId="11" borderId="32" xfId="5" applyNumberFormat="1" applyFont="1" applyFill="1" applyBorder="1" applyAlignment="1" applyProtection="1">
      <alignment vertical="center" wrapText="1"/>
      <protection locked="0"/>
    </xf>
    <xf numFmtId="4" fontId="24" fillId="11" borderId="33" xfId="5" applyNumberFormat="1" applyFont="1" applyFill="1" applyBorder="1" applyAlignment="1" applyProtection="1">
      <alignment vertical="center" wrapText="1"/>
      <protection locked="0"/>
    </xf>
    <xf numFmtId="4" fontId="24" fillId="11" borderId="26" xfId="5" applyNumberFormat="1" applyFont="1" applyFill="1" applyBorder="1" applyAlignment="1" applyProtection="1">
      <alignment vertical="center" wrapText="1"/>
      <protection locked="0"/>
    </xf>
    <xf numFmtId="0" fontId="5" fillId="8" borderId="25" xfId="0" applyFont="1" applyFill="1" applyBorder="1" applyAlignment="1">
      <alignment horizontal="left" vertical="center" wrapText="1"/>
    </xf>
    <xf numFmtId="2" fontId="24" fillId="0" borderId="34" xfId="3" applyNumberFormat="1" applyFont="1" applyBorder="1" applyAlignment="1" applyProtection="1">
      <alignment horizontal="center" vertical="center" wrapText="1"/>
      <protection locked="0"/>
    </xf>
    <xf numFmtId="2" fontId="24" fillId="0" borderId="35" xfId="3" applyNumberFormat="1" applyFont="1" applyBorder="1" applyAlignment="1" applyProtection="1">
      <alignment horizontal="center" vertical="center" wrapText="1"/>
      <protection locked="0"/>
    </xf>
    <xf numFmtId="2" fontId="24" fillId="3" borderId="36" xfId="5" applyNumberFormat="1" applyFont="1" applyFill="1" applyBorder="1" applyAlignment="1" applyProtection="1">
      <alignment horizontal="center" vertical="center" wrapText="1"/>
      <protection locked="0"/>
    </xf>
    <xf numFmtId="2" fontId="24" fillId="0" borderId="37" xfId="3" applyNumberFormat="1" applyFont="1" applyBorder="1" applyAlignment="1" applyProtection="1">
      <alignment horizontal="center" vertical="center" wrapText="1"/>
      <protection locked="0"/>
    </xf>
    <xf numFmtId="2" fontId="24" fillId="28" borderId="36" xfId="5" applyNumberFormat="1" applyFont="1" applyFill="1" applyBorder="1" applyAlignment="1" applyProtection="1">
      <alignment horizontal="center" vertical="center" wrapText="1"/>
      <protection locked="0"/>
    </xf>
    <xf numFmtId="4" fontId="24" fillId="0" borderId="37" xfId="3" applyNumberFormat="1" applyFont="1" applyBorder="1" applyAlignment="1" applyProtection="1">
      <alignment horizontal="center" vertical="center" wrapText="1"/>
      <protection locked="0"/>
    </xf>
    <xf numFmtId="4" fontId="24" fillId="0" borderId="35" xfId="3" applyNumberFormat="1" applyFont="1" applyBorder="1" applyAlignment="1" applyProtection="1">
      <alignment horizontal="center" vertical="center" wrapText="1"/>
      <protection locked="0"/>
    </xf>
    <xf numFmtId="0" fontId="24" fillId="28" borderId="26" xfId="8" applyFont="1" applyFill="1" applyBorder="1" applyAlignment="1" applyProtection="1">
      <alignment horizontal="left" vertical="center" wrapText="1"/>
      <protection locked="0"/>
    </xf>
    <xf numFmtId="4" fontId="24" fillId="0" borderId="34" xfId="3" applyNumberFormat="1" applyFont="1" applyBorder="1" applyAlignment="1" applyProtection="1">
      <alignment horizontal="center" vertical="center" wrapText="1"/>
      <protection locked="0"/>
    </xf>
    <xf numFmtId="4" fontId="24" fillId="0" borderId="35" xfId="5" applyNumberFormat="1" applyFont="1" applyBorder="1" applyAlignment="1" applyProtection="1">
      <alignment horizontal="center" vertical="center" wrapText="1"/>
      <protection locked="0"/>
    </xf>
    <xf numFmtId="4" fontId="24" fillId="0" borderId="36" xfId="5" applyNumberFormat="1" applyFont="1" applyBorder="1" applyAlignment="1" applyProtection="1">
      <alignment horizontal="center" vertical="center" wrapText="1"/>
      <protection locked="0"/>
    </xf>
    <xf numFmtId="0" fontId="71" fillId="0" borderId="29" xfId="4" applyFont="1" applyBorder="1" applyAlignment="1" applyProtection="1">
      <alignment horizontal="center" vertical="center" wrapText="1"/>
      <protection locked="0"/>
    </xf>
    <xf numFmtId="4" fontId="24" fillId="5" borderId="34" xfId="3" applyNumberFormat="1" applyFont="1" applyFill="1" applyBorder="1" applyAlignment="1" applyProtection="1">
      <alignment horizontal="center" vertical="center" wrapText="1"/>
      <protection locked="0"/>
    </xf>
    <xf numFmtId="4" fontId="24" fillId="5" borderId="35" xfId="3" applyNumberFormat="1" applyFont="1" applyFill="1" applyBorder="1" applyAlignment="1" applyProtection="1">
      <alignment horizontal="center" vertical="center" wrapText="1"/>
      <protection locked="0"/>
    </xf>
    <xf numFmtId="4" fontId="24" fillId="28" borderId="36" xfId="5" applyNumberFormat="1" applyFont="1" applyFill="1" applyBorder="1" applyAlignment="1" applyProtection="1">
      <alignment horizontal="center" vertical="center" wrapText="1"/>
      <protection locked="0"/>
    </xf>
    <xf numFmtId="4" fontId="24" fillId="5" borderId="37" xfId="3" applyNumberFormat="1" applyFont="1" applyFill="1" applyBorder="1" applyAlignment="1" applyProtection="1">
      <alignment horizontal="center" vertical="center" wrapText="1"/>
      <protection locked="0"/>
    </xf>
    <xf numFmtId="4" fontId="24" fillId="5" borderId="36" xfId="5" applyNumberFormat="1" applyFont="1" applyFill="1" applyBorder="1" applyAlignment="1" applyProtection="1">
      <alignment horizontal="center" vertical="center" wrapText="1"/>
      <protection locked="0"/>
    </xf>
    <xf numFmtId="0" fontId="40" fillId="28" borderId="26" xfId="8" applyFill="1" applyBorder="1" applyAlignment="1" applyProtection="1">
      <alignment horizontal="left" vertical="center" wrapText="1"/>
      <protection locked="0"/>
    </xf>
    <xf numFmtId="0" fontId="71" fillId="29" borderId="25" xfId="4" applyFont="1" applyFill="1" applyBorder="1" applyAlignment="1" applyProtection="1">
      <alignment horizontal="center" vertical="center" wrapText="1"/>
      <protection locked="0"/>
    </xf>
    <xf numFmtId="4" fontId="24" fillId="3" borderId="36" xfId="5" applyNumberFormat="1" applyFont="1" applyFill="1" applyBorder="1" applyAlignment="1" applyProtection="1">
      <alignment horizontal="center" vertical="center" wrapText="1"/>
      <protection locked="0"/>
    </xf>
    <xf numFmtId="9" fontId="70" fillId="28" borderId="34" xfId="0" applyNumberFormat="1" applyFont="1" applyFill="1" applyBorder="1" applyAlignment="1">
      <alignment horizontal="center" vertical="center" wrapText="1"/>
    </xf>
    <xf numFmtId="10" fontId="24" fillId="28" borderId="36" xfId="5" applyNumberFormat="1" applyFont="1" applyFill="1" applyBorder="1" applyAlignment="1" applyProtection="1">
      <alignment horizontal="center" vertical="center" wrapText="1"/>
      <protection locked="0"/>
    </xf>
    <xf numFmtId="166" fontId="70" fillId="0" borderId="25" xfId="10" applyFont="1" applyBorder="1" applyAlignment="1">
      <alignment vertical="center" wrapText="1"/>
    </xf>
    <xf numFmtId="0" fontId="70" fillId="0" borderId="37" xfId="0" applyFont="1" applyBorder="1" applyAlignment="1">
      <alignment horizontal="center" vertical="center" wrapText="1"/>
    </xf>
    <xf numFmtId="0" fontId="24" fillId="0" borderId="37" xfId="9" applyFont="1" applyBorder="1" applyAlignment="1" applyProtection="1">
      <alignment horizontal="center" vertical="center" wrapText="1"/>
      <protection locked="0"/>
    </xf>
    <xf numFmtId="0" fontId="72" fillId="0" borderId="25" xfId="11" applyFont="1" applyBorder="1" applyAlignment="1">
      <alignment horizontal="center" vertical="top" wrapText="1"/>
    </xf>
    <xf numFmtId="0" fontId="73" fillId="0" borderId="25" xfId="11" applyFont="1" applyBorder="1" applyAlignment="1">
      <alignment horizontal="center" vertical="top" wrapText="1"/>
    </xf>
    <xf numFmtId="0" fontId="72" fillId="0" borderId="34" xfId="11" applyFont="1" applyBorder="1" applyAlignment="1">
      <alignment horizontal="center" vertical="top" wrapText="1"/>
    </xf>
    <xf numFmtId="0" fontId="73" fillId="0" borderId="35" xfId="11" applyFont="1" applyBorder="1" applyAlignment="1">
      <alignment horizontal="center" vertical="top" wrapText="1"/>
    </xf>
    <xf numFmtId="0" fontId="72" fillId="0" borderId="36" xfId="11" applyFont="1" applyBorder="1" applyAlignment="1">
      <alignment horizontal="center" vertical="top" wrapText="1"/>
    </xf>
    <xf numFmtId="0" fontId="72" fillId="0" borderId="37" xfId="11" applyFont="1" applyBorder="1" applyAlignment="1">
      <alignment horizontal="center" vertical="top" wrapText="1"/>
    </xf>
    <xf numFmtId="0" fontId="74" fillId="26" borderId="25" xfId="11" applyFont="1" applyFill="1" applyBorder="1" applyAlignment="1">
      <alignment horizontal="center" vertical="center" wrapText="1"/>
    </xf>
    <xf numFmtId="0" fontId="74" fillId="14" borderId="25" xfId="11" applyFont="1" applyFill="1" applyBorder="1" applyAlignment="1">
      <alignment horizontal="center" vertical="center" wrapText="1"/>
    </xf>
    <xf numFmtId="0" fontId="74" fillId="14" borderId="25" xfId="11" applyFont="1" applyFill="1" applyBorder="1" applyAlignment="1">
      <alignment vertical="center" wrapText="1"/>
    </xf>
    <xf numFmtId="0" fontId="74" fillId="26" borderId="40" xfId="11" applyFont="1" applyFill="1" applyBorder="1" applyAlignment="1">
      <alignment horizontal="center" vertical="center" wrapText="1"/>
    </xf>
    <xf numFmtId="0" fontId="74" fillId="26" borderId="43" xfId="11" applyFont="1" applyFill="1" applyBorder="1" applyAlignment="1">
      <alignment vertical="center" wrapText="1"/>
    </xf>
    <xf numFmtId="0" fontId="74" fillId="26" borderId="34" xfId="11" applyFont="1" applyFill="1" applyBorder="1" applyAlignment="1">
      <alignment vertical="center" wrapText="1"/>
    </xf>
    <xf numFmtId="0" fontId="75" fillId="32" borderId="45" xfId="0" applyFont="1" applyFill="1" applyBorder="1" applyAlignment="1">
      <alignment vertical="center"/>
    </xf>
    <xf numFmtId="0" fontId="75" fillId="32" borderId="46" xfId="0" applyFont="1" applyFill="1" applyBorder="1" applyAlignment="1">
      <alignment vertical="center"/>
    </xf>
    <xf numFmtId="0" fontId="75" fillId="32" borderId="47" xfId="0" applyFont="1" applyFill="1" applyBorder="1" applyAlignment="1">
      <alignment vertical="center"/>
    </xf>
    <xf numFmtId="0" fontId="24" fillId="0" borderId="1" xfId="8" applyFont="1" applyBorder="1" applyAlignment="1" applyProtection="1">
      <alignment horizontal="left" vertical="center" wrapText="1"/>
      <protection locked="0"/>
    </xf>
    <xf numFmtId="0" fontId="24" fillId="0" borderId="29" xfId="4" applyFont="1" applyBorder="1" applyAlignment="1" applyProtection="1">
      <alignment horizontal="left" vertical="center" wrapText="1"/>
      <protection locked="0"/>
    </xf>
    <xf numFmtId="9" fontId="24" fillId="0" borderId="1" xfId="8" applyNumberFormat="1" applyFont="1" applyBorder="1" applyAlignment="1" applyProtection="1">
      <alignment horizontal="center" vertical="center" wrapText="1"/>
      <protection locked="0"/>
    </xf>
    <xf numFmtId="0" fontId="24" fillId="29" borderId="1" xfId="11" applyFont="1" applyFill="1" applyBorder="1" applyAlignment="1" applyProtection="1">
      <alignment horizontal="center" vertical="center" wrapText="1"/>
      <protection locked="0"/>
    </xf>
    <xf numFmtId="0" fontId="24" fillId="0" borderId="1" xfId="0" applyFont="1" applyBorder="1" applyAlignment="1" applyProtection="1">
      <alignment horizontal="center" vertical="center" wrapText="1"/>
      <protection locked="0"/>
    </xf>
    <xf numFmtId="0" fontId="69" fillId="0" borderId="1" xfId="0" applyFont="1" applyBorder="1" applyAlignment="1">
      <alignment vertical="center"/>
    </xf>
    <xf numFmtId="0" fontId="24" fillId="0" borderId="1" xfId="9" applyFont="1" applyBorder="1" applyAlignment="1" applyProtection="1">
      <alignment horizontal="left" vertical="center" wrapText="1"/>
      <protection locked="0"/>
    </xf>
    <xf numFmtId="0" fontId="24" fillId="0" borderId="1" xfId="0" applyFont="1" applyBorder="1" applyAlignment="1" applyProtection="1">
      <alignment horizontal="left" vertical="center" wrapText="1"/>
      <protection locked="0"/>
    </xf>
    <xf numFmtId="0" fontId="70" fillId="0" borderId="1" xfId="0" applyFont="1" applyBorder="1" applyAlignment="1">
      <alignment vertical="center" wrapText="1"/>
    </xf>
    <xf numFmtId="0" fontId="24" fillId="0" borderId="1" xfId="9" applyFont="1" applyBorder="1" applyAlignment="1" applyProtection="1">
      <alignment horizontal="center" vertical="center" wrapText="1"/>
      <protection locked="0"/>
    </xf>
    <xf numFmtId="0" fontId="24" fillId="29" borderId="1" xfId="4" applyFont="1" applyFill="1" applyBorder="1" applyAlignment="1" applyProtection="1">
      <alignment horizontal="left" vertical="center" wrapText="1"/>
      <protection locked="0"/>
    </xf>
    <xf numFmtId="9" fontId="70" fillId="0" borderId="37" xfId="0" applyNumberFormat="1" applyFont="1" applyBorder="1" applyAlignment="1">
      <alignment horizontal="center" vertical="center" wrapText="1"/>
    </xf>
    <xf numFmtId="166" fontId="70" fillId="0" borderId="1" xfId="10" applyFont="1" applyBorder="1" applyAlignment="1">
      <alignment vertical="center" wrapText="1"/>
    </xf>
    <xf numFmtId="0" fontId="70" fillId="5" borderId="37" xfId="0" applyFont="1" applyFill="1" applyBorder="1" applyAlignment="1">
      <alignment horizontal="center" vertical="center" wrapText="1"/>
    </xf>
    <xf numFmtId="0" fontId="73" fillId="0" borderId="37" xfId="11" applyFont="1" applyBorder="1" applyAlignment="1">
      <alignment horizontal="center" vertical="top" wrapText="1"/>
    </xf>
    <xf numFmtId="0" fontId="74" fillId="26" borderId="53" xfId="11" applyFont="1" applyFill="1" applyBorder="1" applyAlignment="1">
      <alignment horizontal="center" vertical="center" wrapText="1"/>
    </xf>
    <xf numFmtId="0" fontId="74" fillId="0" borderId="31" xfId="11" applyFont="1" applyBorder="1" applyAlignment="1">
      <alignment horizontal="center" vertical="center" wrapText="1"/>
    </xf>
    <xf numFmtId="0" fontId="74" fillId="0" borderId="26" xfId="11" applyFont="1" applyBorder="1" applyAlignment="1">
      <alignment horizontal="center" vertical="center" wrapText="1"/>
    </xf>
    <xf numFmtId="0" fontId="74" fillId="0" borderId="25" xfId="11" applyFont="1" applyBorder="1" applyAlignment="1">
      <alignment horizontal="center" vertical="center" wrapText="1"/>
    </xf>
    <xf numFmtId="0" fontId="78" fillId="0" borderId="0" xfId="0" applyFont="1"/>
    <xf numFmtId="0" fontId="80" fillId="0" borderId="0" xfId="0" applyFont="1"/>
    <xf numFmtId="0" fontId="80" fillId="0" borderId="0" xfId="3" applyNumberFormat="1" applyFont="1"/>
    <xf numFmtId="0" fontId="78" fillId="5" borderId="25" xfId="0" applyFont="1" applyFill="1" applyBorder="1"/>
    <xf numFmtId="0" fontId="79" fillId="5" borderId="25" xfId="0" applyFont="1" applyFill="1" applyBorder="1"/>
    <xf numFmtId="0" fontId="81" fillId="0" borderId="1" xfId="0" applyFont="1" applyBorder="1" applyAlignment="1" applyProtection="1">
      <alignment horizontal="center" vertical="center" wrapText="1"/>
      <protection locked="0"/>
    </xf>
    <xf numFmtId="0" fontId="81" fillId="5" borderId="1" xfId="0" applyFont="1" applyFill="1" applyBorder="1" applyAlignment="1" applyProtection="1">
      <alignment horizontal="center" vertical="center" wrapText="1"/>
      <protection locked="0"/>
    </xf>
    <xf numFmtId="0" fontId="81" fillId="0" borderId="26" xfId="0" applyFont="1" applyBorder="1" applyAlignment="1" applyProtection="1">
      <alignment horizontal="center" vertical="center" wrapText="1"/>
      <protection locked="0"/>
    </xf>
    <xf numFmtId="0" fontId="17" fillId="5" borderId="1" xfId="0" applyFont="1" applyFill="1" applyBorder="1" applyAlignment="1">
      <alignment horizontal="left" vertical="center" wrapText="1"/>
    </xf>
    <xf numFmtId="0" fontId="15" fillId="0" borderId="1" xfId="0" applyFont="1" applyBorder="1" applyAlignment="1">
      <alignment horizontal="left" vertical="center" wrapText="1"/>
    </xf>
    <xf numFmtId="0" fontId="81" fillId="0" borderId="39" xfId="0" applyFont="1" applyBorder="1" applyAlignment="1" applyProtection="1">
      <alignment horizontal="center" vertical="center" wrapText="1"/>
      <protection locked="0"/>
    </xf>
    <xf numFmtId="0" fontId="81" fillId="0" borderId="38" xfId="0" applyFont="1" applyBorder="1" applyAlignment="1" applyProtection="1">
      <alignment horizontal="center" vertical="center" wrapText="1"/>
      <protection locked="0"/>
    </xf>
    <xf numFmtId="0" fontId="15" fillId="0" borderId="39" xfId="0" applyFont="1" applyBorder="1" applyAlignment="1">
      <alignment horizontal="left" vertical="center" wrapText="1"/>
    </xf>
    <xf numFmtId="1" fontId="81" fillId="5" borderId="59" xfId="0" applyNumberFormat="1" applyFont="1" applyFill="1" applyBorder="1" applyAlignment="1" applyProtection="1">
      <alignment horizontal="center" vertical="center" wrapText="1"/>
      <protection locked="0"/>
    </xf>
    <xf numFmtId="1" fontId="81" fillId="0" borderId="59" xfId="0" applyNumberFormat="1" applyFont="1" applyBorder="1" applyAlignment="1" applyProtection="1">
      <alignment horizontal="center" vertical="center" wrapText="1"/>
      <protection locked="0"/>
    </xf>
    <xf numFmtId="1" fontId="81" fillId="5" borderId="1" xfId="0" applyNumberFormat="1" applyFont="1" applyFill="1" applyBorder="1" applyAlignment="1" applyProtection="1">
      <alignment horizontal="center" vertical="center" wrapText="1"/>
      <protection locked="0"/>
    </xf>
    <xf numFmtId="1" fontId="81" fillId="5" borderId="1" xfId="0" applyNumberFormat="1" applyFont="1" applyFill="1" applyBorder="1" applyAlignment="1">
      <alignment vertical="center" wrapText="1"/>
    </xf>
    <xf numFmtId="1" fontId="81" fillId="0" borderId="63" xfId="0" applyNumberFormat="1" applyFont="1" applyBorder="1" applyAlignment="1" applyProtection="1">
      <alignment horizontal="center" vertical="center" wrapText="1"/>
      <protection locked="0"/>
    </xf>
    <xf numFmtId="0" fontId="82" fillId="0" borderId="1" xfId="0" applyFont="1" applyBorder="1" applyAlignment="1">
      <alignment horizontal="left" vertical="center" wrapText="1"/>
    </xf>
    <xf numFmtId="0" fontId="81" fillId="0" borderId="55" xfId="3" applyNumberFormat="1" applyFont="1" applyFill="1" applyBorder="1" applyAlignment="1">
      <alignment vertical="center" wrapText="1"/>
    </xf>
    <xf numFmtId="0" fontId="17" fillId="5" borderId="39" xfId="0" applyFont="1" applyFill="1" applyBorder="1" applyAlignment="1">
      <alignment horizontal="left" vertical="center" wrapText="1"/>
    </xf>
    <xf numFmtId="0" fontId="17" fillId="0" borderId="39" xfId="0" applyFont="1" applyBorder="1" applyAlignment="1">
      <alignment vertical="center" wrapText="1"/>
    </xf>
    <xf numFmtId="1" fontId="81" fillId="5" borderId="64" xfId="0" applyNumberFormat="1" applyFont="1" applyFill="1" applyBorder="1" applyAlignment="1" applyProtection="1">
      <alignment horizontal="center" vertical="center" wrapText="1"/>
      <protection locked="0"/>
    </xf>
    <xf numFmtId="1" fontId="81" fillId="0" borderId="64" xfId="0" applyNumberFormat="1" applyFont="1" applyBorder="1" applyAlignment="1" applyProtection="1">
      <alignment horizontal="center" vertical="center" wrapText="1"/>
      <protection locked="0"/>
    </xf>
    <xf numFmtId="1" fontId="81" fillId="0" borderId="66" xfId="0" applyNumberFormat="1" applyFont="1" applyBorder="1" applyAlignment="1" applyProtection="1">
      <alignment horizontal="center" vertical="center" wrapText="1"/>
      <protection locked="0"/>
    </xf>
    <xf numFmtId="10" fontId="81" fillId="0" borderId="56" xfId="3" applyNumberFormat="1" applyFont="1" applyFill="1" applyBorder="1" applyAlignment="1">
      <alignment vertical="center" wrapText="1"/>
    </xf>
    <xf numFmtId="0" fontId="17" fillId="0" borderId="37" xfId="0" applyFont="1" applyBorder="1" applyAlignment="1">
      <alignment vertical="center" wrapText="1"/>
    </xf>
    <xf numFmtId="1" fontId="81" fillId="33" borderId="61" xfId="0" applyNumberFormat="1" applyFont="1" applyFill="1" applyBorder="1" applyAlignment="1">
      <alignment vertical="center" wrapText="1"/>
    </xf>
    <xf numFmtId="0" fontId="81" fillId="0" borderId="39" xfId="3" applyNumberFormat="1" applyFont="1" applyFill="1" applyBorder="1" applyAlignment="1">
      <alignment vertical="center" wrapText="1"/>
    </xf>
    <xf numFmtId="0" fontId="17" fillId="0" borderId="1" xfId="0" applyFont="1" applyBorder="1" applyAlignment="1">
      <alignment vertical="center" wrapText="1"/>
    </xf>
    <xf numFmtId="1" fontId="81" fillId="33" borderId="65" xfId="0" applyNumberFormat="1" applyFont="1" applyFill="1" applyBorder="1" applyAlignment="1">
      <alignment vertical="center" wrapText="1"/>
    </xf>
    <xf numFmtId="9" fontId="81" fillId="0" borderId="37" xfId="3" applyFont="1" applyFill="1" applyBorder="1" applyAlignment="1">
      <alignment vertical="center" wrapText="1"/>
    </xf>
    <xf numFmtId="0" fontId="82" fillId="0" borderId="1" xfId="0" applyFont="1" applyBorder="1" applyAlignment="1">
      <alignment horizontal="center" vertical="center" wrapText="1"/>
    </xf>
    <xf numFmtId="0" fontId="81" fillId="0" borderId="56" xfId="3" applyNumberFormat="1" applyFont="1" applyFill="1" applyBorder="1" applyAlignment="1">
      <alignment vertical="center" wrapText="1"/>
    </xf>
    <xf numFmtId="2" fontId="81" fillId="0" borderId="56" xfId="3" applyNumberFormat="1" applyFont="1" applyFill="1" applyBorder="1" applyAlignment="1">
      <alignment vertical="center" wrapText="1"/>
    </xf>
    <xf numFmtId="0" fontId="17" fillId="5" borderId="39" xfId="0" applyFont="1" applyFill="1" applyBorder="1" applyAlignment="1">
      <alignment vertical="center" wrapText="1"/>
    </xf>
    <xf numFmtId="0" fontId="17" fillId="5" borderId="37" xfId="0" applyFont="1" applyFill="1" applyBorder="1" applyAlignment="1">
      <alignment vertical="center" wrapText="1"/>
    </xf>
    <xf numFmtId="0" fontId="17" fillId="5" borderId="1" xfId="0" applyFont="1" applyFill="1" applyBorder="1" applyAlignment="1">
      <alignment vertical="center" wrapText="1"/>
    </xf>
    <xf numFmtId="0" fontId="41" fillId="0" borderId="39" xfId="0" applyFont="1" applyBorder="1" applyAlignment="1">
      <alignment vertical="center" wrapText="1"/>
    </xf>
    <xf numFmtId="0" fontId="78" fillId="5" borderId="0" xfId="0" applyFont="1" applyFill="1"/>
    <xf numFmtId="0" fontId="41" fillId="0" borderId="30" xfId="0" applyFont="1" applyBorder="1" applyAlignment="1">
      <alignment vertical="center" wrapText="1"/>
    </xf>
    <xf numFmtId="0" fontId="81" fillId="5" borderId="55" xfId="3" applyNumberFormat="1" applyFont="1" applyFill="1" applyBorder="1" applyAlignment="1">
      <alignment vertical="center" wrapText="1"/>
    </xf>
    <xf numFmtId="0" fontId="81" fillId="5" borderId="56" xfId="3" applyNumberFormat="1" applyFont="1" applyFill="1" applyBorder="1" applyAlignment="1">
      <alignment vertical="center" wrapText="1"/>
    </xf>
    <xf numFmtId="0" fontId="84" fillId="34" borderId="0" xfId="0" applyFont="1" applyFill="1" applyAlignment="1">
      <alignment vertical="center" wrapText="1"/>
    </xf>
    <xf numFmtId="0" fontId="75" fillId="32" borderId="70" xfId="0" applyFont="1" applyFill="1" applyBorder="1" applyAlignment="1">
      <alignment vertical="center"/>
    </xf>
    <xf numFmtId="0" fontId="69" fillId="0" borderId="0" xfId="0" applyFont="1" applyAlignment="1">
      <alignment horizontal="center" vertical="center"/>
    </xf>
    <xf numFmtId="0" fontId="24" fillId="0" borderId="0" xfId="0" applyFont="1" applyAlignment="1">
      <alignment vertical="center"/>
    </xf>
    <xf numFmtId="2" fontId="24" fillId="5" borderId="1" xfId="3" applyNumberFormat="1" applyFont="1" applyFill="1" applyBorder="1" applyAlignment="1" applyProtection="1">
      <alignment horizontal="center" vertical="center"/>
      <protection locked="0"/>
    </xf>
    <xf numFmtId="3" fontId="24" fillId="5" borderId="1" xfId="5" applyNumberFormat="1" applyFont="1" applyFill="1" applyBorder="1" applyAlignment="1" applyProtection="1">
      <alignment horizontal="center" vertical="center"/>
      <protection locked="0"/>
    </xf>
    <xf numFmtId="3" fontId="24" fillId="11" borderId="59" xfId="5" applyNumberFormat="1" applyFont="1" applyFill="1" applyBorder="1" applyAlignment="1" applyProtection="1">
      <alignment horizontal="center" vertical="center"/>
      <protection locked="0"/>
    </xf>
    <xf numFmtId="167" fontId="24" fillId="3" borderId="60" xfId="5" applyNumberFormat="1" applyFont="1" applyFill="1" applyBorder="1" applyAlignment="1" applyProtection="1">
      <alignment horizontal="center" vertical="center" wrapText="1"/>
      <protection locked="0"/>
    </xf>
    <xf numFmtId="0" fontId="24" fillId="5" borderId="26" xfId="8" applyFont="1" applyFill="1" applyBorder="1" applyAlignment="1" applyProtection="1">
      <alignment horizontal="left" vertical="center" wrapText="1"/>
      <protection locked="0"/>
    </xf>
    <xf numFmtId="0" fontId="12" fillId="0" borderId="29" xfId="6" applyFont="1" applyBorder="1" applyAlignment="1" applyProtection="1">
      <alignment horizontal="left" vertical="center" wrapText="1"/>
      <protection locked="0"/>
    </xf>
    <xf numFmtId="0" fontId="11" fillId="0" borderId="29" xfId="4" applyBorder="1" applyAlignment="1" applyProtection="1">
      <alignment horizontal="left" vertical="center" wrapText="1"/>
      <protection locked="0"/>
    </xf>
    <xf numFmtId="9" fontId="24" fillId="36" borderId="1" xfId="0" applyNumberFormat="1" applyFont="1" applyFill="1" applyBorder="1" applyAlignment="1" applyProtection="1">
      <alignment horizontal="center" vertical="center" wrapText="1"/>
      <protection locked="0"/>
    </xf>
    <xf numFmtId="0" fontId="24" fillId="0" borderId="1" xfId="9" applyFont="1" applyBorder="1" applyAlignment="1" applyProtection="1">
      <alignment vertical="center" wrapText="1"/>
      <protection locked="0"/>
    </xf>
    <xf numFmtId="0" fontId="24" fillId="0" borderId="39" xfId="0" applyFont="1" applyBorder="1" applyAlignment="1" applyProtection="1">
      <alignment horizontal="center" vertical="center" wrapText="1"/>
      <protection locked="0"/>
    </xf>
    <xf numFmtId="3" fontId="24" fillId="11" borderId="35" xfId="5" applyNumberFormat="1" applyFont="1" applyFill="1" applyBorder="1" applyAlignment="1" applyProtection="1">
      <alignment horizontal="center" vertical="center"/>
      <protection locked="0"/>
    </xf>
    <xf numFmtId="9" fontId="24" fillId="28" borderId="26" xfId="5" applyNumberFormat="1" applyFont="1" applyFill="1" applyBorder="1" applyAlignment="1" applyProtection="1">
      <alignment horizontal="center" vertical="center" wrapText="1"/>
      <protection locked="0"/>
    </xf>
    <xf numFmtId="0" fontId="24" fillId="5" borderId="34" xfId="8" applyFont="1" applyFill="1" applyBorder="1" applyAlignment="1" applyProtection="1">
      <alignment horizontal="left" vertical="center" wrapText="1"/>
      <protection locked="0"/>
    </xf>
    <xf numFmtId="9" fontId="24" fillId="14" borderId="1" xfId="0" applyNumberFormat="1" applyFont="1" applyFill="1" applyBorder="1" applyAlignment="1" applyProtection="1">
      <alignment horizontal="center" vertical="center" wrapText="1"/>
      <protection locked="0"/>
    </xf>
    <xf numFmtId="1" fontId="24" fillId="5" borderId="1" xfId="3" applyNumberFormat="1" applyFont="1" applyFill="1" applyBorder="1" applyAlignment="1" applyProtection="1">
      <alignment horizontal="center" vertical="center"/>
      <protection locked="0"/>
    </xf>
    <xf numFmtId="3" fontId="24" fillId="5" borderId="1" xfId="5" applyNumberFormat="1" applyFont="1" applyFill="1" applyBorder="1" applyAlignment="1" applyProtection="1">
      <alignment vertical="center"/>
      <protection locked="0"/>
    </xf>
    <xf numFmtId="1" fontId="24" fillId="8" borderId="66" xfId="3" applyNumberFormat="1" applyFont="1" applyFill="1" applyBorder="1" applyAlignment="1" applyProtection="1">
      <alignment vertical="center" wrapText="1"/>
      <protection locked="0"/>
    </xf>
    <xf numFmtId="1" fontId="24" fillId="8" borderId="33" xfId="3" applyNumberFormat="1" applyFont="1" applyFill="1" applyBorder="1" applyAlignment="1" applyProtection="1">
      <alignment vertical="center" wrapText="1"/>
      <protection locked="0"/>
    </xf>
    <xf numFmtId="167" fontId="24" fillId="28" borderId="26" xfId="5" applyNumberFormat="1" applyFont="1" applyFill="1" applyBorder="1" applyAlignment="1" applyProtection="1">
      <alignment horizontal="center" vertical="center" wrapText="1"/>
      <protection locked="0"/>
    </xf>
    <xf numFmtId="0" fontId="24" fillId="0" borderId="29" xfId="6" applyFont="1" applyBorder="1" applyAlignment="1" applyProtection="1">
      <alignment horizontal="left" vertical="center" wrapText="1"/>
      <protection locked="0"/>
    </xf>
    <xf numFmtId="9" fontId="24" fillId="29" borderId="1" xfId="11" applyNumberFormat="1" applyFont="1" applyFill="1" applyBorder="1" applyAlignment="1" applyProtection="1">
      <alignment horizontal="center" vertical="center" wrapText="1"/>
      <protection locked="0"/>
    </xf>
    <xf numFmtId="9" fontId="24" fillId="14" borderId="39" xfId="0" applyNumberFormat="1" applyFont="1" applyFill="1" applyBorder="1" applyAlignment="1" applyProtection="1">
      <alignment horizontal="center" vertical="center" wrapText="1"/>
      <protection locked="0"/>
    </xf>
    <xf numFmtId="0" fontId="24" fillId="5" borderId="1" xfId="9" applyFont="1" applyFill="1" applyBorder="1" applyAlignment="1" applyProtection="1">
      <alignment vertical="center" wrapText="1"/>
      <protection locked="0"/>
    </xf>
    <xf numFmtId="3" fontId="24" fillId="0" borderId="1" xfId="8" applyNumberFormat="1" applyFont="1" applyBorder="1" applyAlignment="1" applyProtection="1">
      <alignment horizontal="center" vertical="center" wrapText="1"/>
      <protection locked="0"/>
    </xf>
    <xf numFmtId="9" fontId="24" fillId="14" borderId="39" xfId="0" applyNumberFormat="1" applyFont="1" applyFill="1" applyBorder="1" applyAlignment="1" applyProtection="1">
      <alignment vertical="center" wrapText="1"/>
      <protection locked="0"/>
    </xf>
    <xf numFmtId="9" fontId="24" fillId="14" borderId="37" xfId="0" applyNumberFormat="1" applyFont="1" applyFill="1" applyBorder="1" applyAlignment="1" applyProtection="1">
      <alignment vertical="center" wrapText="1"/>
      <protection locked="0"/>
    </xf>
    <xf numFmtId="9" fontId="24" fillId="26" borderId="1" xfId="0" applyNumberFormat="1" applyFont="1" applyFill="1" applyBorder="1" applyAlignment="1" applyProtection="1">
      <alignment horizontal="center" vertical="center" wrapText="1"/>
      <protection locked="0"/>
    </xf>
    <xf numFmtId="0" fontId="24" fillId="8" borderId="1" xfId="0" applyFont="1" applyFill="1" applyBorder="1" applyAlignment="1" applyProtection="1">
      <alignment horizontal="center" vertical="center" wrapText="1"/>
      <protection locked="0"/>
    </xf>
    <xf numFmtId="0" fontId="11" fillId="29" borderId="1" xfId="4" applyFill="1" applyBorder="1" applyAlignment="1" applyProtection="1">
      <alignment horizontal="center" vertical="center" wrapText="1"/>
      <protection locked="0"/>
    </xf>
    <xf numFmtId="17" fontId="24" fillId="5" borderId="34" xfId="8" applyNumberFormat="1" applyFont="1" applyFill="1" applyBorder="1" applyAlignment="1" applyProtection="1">
      <alignment horizontal="left" vertical="center" wrapText="1"/>
      <protection locked="0"/>
    </xf>
    <xf numFmtId="17" fontId="24" fillId="5" borderId="26" xfId="8" applyNumberFormat="1" applyFont="1" applyFill="1" applyBorder="1" applyAlignment="1" applyProtection="1">
      <alignment horizontal="left" vertical="center" wrapText="1"/>
      <protection locked="0"/>
    </xf>
    <xf numFmtId="9" fontId="24" fillId="11" borderId="37" xfId="3" applyFont="1" applyFill="1" applyBorder="1" applyAlignment="1" applyProtection="1">
      <alignment horizontal="center" vertical="center"/>
      <protection locked="0"/>
    </xf>
    <xf numFmtId="9" fontId="24" fillId="11" borderId="35" xfId="3" applyFont="1" applyFill="1" applyBorder="1" applyAlignment="1" applyProtection="1">
      <alignment horizontal="center" vertical="center"/>
      <protection locked="0"/>
    </xf>
    <xf numFmtId="3" fontId="24" fillId="11" borderId="37" xfId="5" applyNumberFormat="1" applyFont="1" applyFill="1" applyBorder="1" applyAlignment="1" applyProtection="1">
      <alignment horizontal="center" vertical="center"/>
      <protection locked="0"/>
    </xf>
    <xf numFmtId="0" fontId="12" fillId="0" borderId="1" xfId="8" applyFont="1" applyBorder="1" applyAlignment="1" applyProtection="1">
      <alignment horizontal="left" vertical="center" wrapText="1"/>
      <protection locked="0"/>
    </xf>
    <xf numFmtId="0" fontId="11" fillId="0" borderId="1" xfId="4" applyBorder="1" applyAlignment="1" applyProtection="1">
      <alignment horizontal="left" vertical="center" wrapText="1"/>
      <protection locked="0"/>
    </xf>
    <xf numFmtId="3" fontId="24" fillId="11" borderId="57" xfId="5" applyNumberFormat="1" applyFont="1" applyFill="1" applyBorder="1" applyAlignment="1" applyProtection="1">
      <alignment horizontal="center" vertical="center"/>
      <protection locked="0"/>
    </xf>
    <xf numFmtId="3" fontId="24" fillId="11" borderId="52" xfId="5" applyNumberFormat="1" applyFont="1" applyFill="1" applyBorder="1" applyAlignment="1" applyProtection="1">
      <alignment horizontal="center" vertical="center"/>
      <protection locked="0"/>
    </xf>
    <xf numFmtId="167" fontId="24" fillId="8" borderId="13" xfId="5" applyNumberFormat="1" applyFont="1" applyFill="1" applyBorder="1" applyAlignment="1" applyProtection="1">
      <alignment vertical="center" wrapText="1"/>
      <protection locked="0"/>
    </xf>
    <xf numFmtId="167" fontId="24" fillId="8" borderId="12" xfId="5" applyNumberFormat="1" applyFont="1" applyFill="1" applyBorder="1" applyAlignment="1" applyProtection="1">
      <alignment vertical="center" wrapText="1"/>
      <protection locked="0"/>
    </xf>
    <xf numFmtId="167" fontId="24" fillId="8" borderId="42" xfId="5" applyNumberFormat="1" applyFont="1" applyFill="1" applyBorder="1" applyAlignment="1" applyProtection="1">
      <alignment vertical="center" wrapText="1"/>
      <protection locked="0"/>
    </xf>
    <xf numFmtId="9" fontId="24" fillId="0" borderId="1" xfId="6" applyNumberFormat="1" applyFont="1" applyBorder="1" applyAlignment="1" applyProtection="1">
      <alignment horizontal="center" vertical="center" wrapText="1"/>
      <protection locked="0"/>
    </xf>
    <xf numFmtId="0" fontId="85" fillId="0" borderId="58" xfId="11" applyFont="1" applyBorder="1" applyAlignment="1">
      <alignment horizontal="center" vertical="top" wrapText="1"/>
    </xf>
    <xf numFmtId="0" fontId="74" fillId="14" borderId="54" xfId="11" applyFont="1" applyFill="1" applyBorder="1" applyAlignment="1">
      <alignment horizontal="center" vertical="top" wrapText="1"/>
    </xf>
    <xf numFmtId="0" fontId="74" fillId="26" borderId="54" xfId="11" applyFont="1" applyFill="1" applyBorder="1" applyAlignment="1">
      <alignment horizontal="center" vertical="top" wrapText="1"/>
    </xf>
    <xf numFmtId="0" fontId="85" fillId="26" borderId="54" xfId="11" applyFont="1" applyFill="1" applyBorder="1" applyAlignment="1">
      <alignment horizontal="center" vertical="top" wrapText="1"/>
    </xf>
    <xf numFmtId="0" fontId="74" fillId="26" borderId="26" xfId="11" applyFont="1" applyFill="1" applyBorder="1" applyAlignment="1">
      <alignment horizontal="center" vertical="center" wrapText="1"/>
    </xf>
    <xf numFmtId="0" fontId="74" fillId="14" borderId="40" xfId="11" applyFont="1" applyFill="1" applyBorder="1" applyAlignment="1">
      <alignment horizontal="center" vertical="center" wrapText="1"/>
    </xf>
    <xf numFmtId="0" fontId="86" fillId="32" borderId="45" xfId="0" applyFont="1" applyFill="1" applyBorder="1" applyAlignment="1">
      <alignment vertical="center"/>
    </xf>
    <xf numFmtId="3" fontId="27" fillId="0" borderId="1" xfId="0" applyNumberFormat="1" applyFont="1" applyBorder="1" applyAlignment="1">
      <alignment wrapText="1"/>
    </xf>
    <xf numFmtId="0" fontId="27" fillId="0" borderId="1" xfId="0" applyFont="1" applyBorder="1" applyAlignment="1">
      <alignment wrapText="1"/>
    </xf>
    <xf numFmtId="0" fontId="74" fillId="8" borderId="25" xfId="11" applyFont="1" applyFill="1" applyBorder="1" applyAlignment="1">
      <alignment horizontal="center" vertical="center" wrapText="1"/>
    </xf>
    <xf numFmtId="42" fontId="24" fillId="5" borderId="25" xfId="2" applyFont="1" applyFill="1" applyBorder="1" applyAlignment="1" applyProtection="1">
      <alignment horizontal="left" vertical="center" wrapText="1"/>
      <protection locked="0"/>
    </xf>
    <xf numFmtId="4" fontId="24" fillId="0" borderId="1" xfId="8" applyNumberFormat="1" applyFont="1" applyBorder="1" applyAlignment="1" applyProtection="1">
      <alignment horizontal="left" vertical="center" wrapText="1"/>
      <protection locked="0"/>
    </xf>
    <xf numFmtId="9" fontId="70" fillId="0" borderId="37" xfId="0" applyNumberFormat="1" applyFont="1" applyBorder="1" applyAlignment="1">
      <alignment horizontal="left" vertical="center" wrapText="1"/>
    </xf>
    <xf numFmtId="41" fontId="70" fillId="0" borderId="37" xfId="1" applyFont="1" applyBorder="1" applyAlignment="1">
      <alignment horizontal="left" vertical="center" wrapText="1"/>
    </xf>
    <xf numFmtId="0" fontId="70" fillId="0" borderId="1" xfId="0" applyFont="1" applyBorder="1" applyAlignment="1">
      <alignment horizontal="left" vertical="center" wrapText="1"/>
    </xf>
    <xf numFmtId="0" fontId="70" fillId="0" borderId="30" xfId="0" applyFont="1" applyBorder="1" applyAlignment="1">
      <alignment horizontal="left" vertical="center" wrapText="1"/>
    </xf>
    <xf numFmtId="0" fontId="24" fillId="0" borderId="1" xfId="0" applyFont="1" applyBorder="1" applyAlignment="1">
      <alignment horizontal="left" vertical="center" wrapText="1"/>
    </xf>
    <xf numFmtId="0" fontId="81" fillId="0" borderId="1" xfId="3" applyNumberFormat="1" applyFont="1" applyFill="1" applyBorder="1" applyAlignment="1">
      <alignment horizontal="left" vertical="center" wrapText="1"/>
    </xf>
    <xf numFmtId="2" fontId="70" fillId="0" borderId="1" xfId="0" applyNumberFormat="1" applyFont="1" applyBorder="1" applyAlignment="1">
      <alignment horizontal="center" vertical="center" wrapText="1"/>
    </xf>
    <xf numFmtId="9" fontId="70" fillId="0" borderId="1" xfId="0" applyNumberFormat="1" applyFont="1" applyBorder="1" applyAlignment="1">
      <alignment horizontal="center" vertical="center" wrapText="1"/>
    </xf>
    <xf numFmtId="2" fontId="70" fillId="0" borderId="39" xfId="0" applyNumberFormat="1" applyFont="1" applyBorder="1" applyAlignment="1">
      <alignment horizontal="center" vertical="center" wrapText="1"/>
    </xf>
    <xf numFmtId="0" fontId="74" fillId="14" borderId="31" xfId="11" applyFont="1" applyFill="1" applyBorder="1" applyAlignment="1">
      <alignment horizontal="center" vertical="center" wrapText="1"/>
    </xf>
    <xf numFmtId="167" fontId="24" fillId="0" borderId="1" xfId="5" applyNumberFormat="1" applyFont="1" applyFill="1" applyBorder="1" applyAlignment="1" applyProtection="1">
      <alignment horizontal="center" vertical="center" wrapText="1"/>
      <protection locked="0"/>
    </xf>
    <xf numFmtId="3" fontId="24" fillId="0" borderId="1" xfId="5" applyNumberFormat="1" applyFont="1" applyFill="1" applyBorder="1" applyAlignment="1" applyProtection="1">
      <alignment horizontal="center" vertical="center"/>
      <protection locked="0"/>
    </xf>
    <xf numFmtId="3" fontId="24" fillId="0" borderId="1" xfId="5" applyNumberFormat="1" applyFont="1" applyFill="1" applyBorder="1" applyAlignment="1" applyProtection="1">
      <alignment vertical="center"/>
      <protection locked="0"/>
    </xf>
    <xf numFmtId="1" fontId="24" fillId="0" borderId="1" xfId="3" applyNumberFormat="1" applyFont="1" applyFill="1" applyBorder="1" applyAlignment="1" applyProtection="1">
      <alignment horizontal="center" vertical="center"/>
      <protection locked="0"/>
    </xf>
    <xf numFmtId="1" fontId="24" fillId="0" borderId="1" xfId="3" applyNumberFormat="1" applyFont="1" applyFill="1" applyBorder="1" applyAlignment="1" applyProtection="1">
      <alignment vertical="center" wrapText="1"/>
      <protection locked="0"/>
    </xf>
    <xf numFmtId="167" fontId="24" fillId="0" borderId="1" xfId="5" applyNumberFormat="1" applyFont="1" applyFill="1" applyBorder="1" applyAlignment="1" applyProtection="1">
      <alignment vertical="center" wrapText="1"/>
      <protection locked="0"/>
    </xf>
    <xf numFmtId="2" fontId="24" fillId="0" borderId="1" xfId="3" applyNumberFormat="1" applyFont="1" applyFill="1" applyBorder="1" applyAlignment="1" applyProtection="1">
      <alignment horizontal="center" vertical="center"/>
      <protection locked="0"/>
    </xf>
    <xf numFmtId="1" fontId="24" fillId="0" borderId="1" xfId="3" applyNumberFormat="1" applyFont="1" applyFill="1" applyBorder="1" applyAlignment="1" applyProtection="1">
      <alignment vertical="center"/>
      <protection locked="0"/>
    </xf>
    <xf numFmtId="9" fontId="24" fillId="0" borderId="1" xfId="3" applyFont="1" applyFill="1" applyBorder="1" applyAlignment="1" applyProtection="1">
      <alignment vertical="center" wrapText="1"/>
      <protection locked="0"/>
    </xf>
    <xf numFmtId="9" fontId="24" fillId="5" borderId="26" xfId="8" applyNumberFormat="1" applyFont="1" applyFill="1" applyBorder="1" applyAlignment="1" applyProtection="1">
      <alignment horizontal="left" vertical="center" wrapText="1"/>
      <protection locked="0"/>
    </xf>
    <xf numFmtId="0" fontId="11" fillId="12" borderId="1" xfId="4" applyFill="1" applyBorder="1" applyAlignment="1" applyProtection="1">
      <alignment horizontal="left" vertical="center" wrapText="1"/>
      <protection locked="0"/>
    </xf>
    <xf numFmtId="9" fontId="24" fillId="5" borderId="1" xfId="8" applyNumberFormat="1" applyFont="1" applyFill="1" applyBorder="1" applyAlignment="1" applyProtection="1">
      <alignment horizontal="left" vertical="center" wrapText="1"/>
      <protection locked="0"/>
    </xf>
    <xf numFmtId="10" fontId="81" fillId="0" borderId="1" xfId="3" applyNumberFormat="1" applyFont="1" applyFill="1" applyBorder="1" applyAlignment="1">
      <alignment vertical="center" wrapText="1"/>
    </xf>
    <xf numFmtId="9" fontId="81" fillId="0" borderId="1" xfId="3" applyFont="1" applyFill="1" applyBorder="1" applyAlignment="1">
      <alignment horizontal="left" vertical="center" wrapText="1"/>
    </xf>
    <xf numFmtId="10" fontId="70" fillId="0" borderId="1" xfId="0" applyNumberFormat="1" applyFont="1" applyBorder="1" applyAlignment="1">
      <alignment horizontal="center" vertical="center" wrapText="1"/>
    </xf>
    <xf numFmtId="0" fontId="25" fillId="7" borderId="1" xfId="0" applyFont="1" applyFill="1" applyBorder="1" applyAlignment="1">
      <alignment horizontal="center" vertical="center"/>
    </xf>
    <xf numFmtId="0" fontId="25" fillId="0" borderId="16" xfId="0" applyFont="1" applyBorder="1" applyAlignment="1">
      <alignment horizontal="center" vertical="center" wrapText="1"/>
    </xf>
    <xf numFmtId="0" fontId="11" fillId="0" borderId="1" xfId="4" applyFill="1" applyBorder="1" applyAlignment="1" applyProtection="1">
      <alignment horizontal="left" vertical="center" wrapText="1"/>
    </xf>
    <xf numFmtId="0" fontId="5" fillId="0" borderId="1" xfId="4" applyFont="1" applyFill="1" applyBorder="1" applyAlignment="1" applyProtection="1">
      <alignment horizontal="left" vertical="center" wrapText="1"/>
    </xf>
    <xf numFmtId="2" fontId="5" fillId="0" borderId="1" xfId="4" applyNumberFormat="1" applyFont="1" applyFill="1" applyBorder="1" applyAlignment="1" applyProtection="1">
      <alignment horizontal="right" vertical="center" wrapText="1"/>
    </xf>
    <xf numFmtId="0" fontId="24" fillId="0" borderId="1" xfId="0" applyFont="1" applyBorder="1" applyAlignment="1">
      <alignment horizontal="center" vertical="center" wrapText="1"/>
    </xf>
    <xf numFmtId="0" fontId="5" fillId="0" borderId="0" xfId="0" applyFont="1" applyAlignment="1">
      <alignment vertical="center"/>
    </xf>
    <xf numFmtId="0" fontId="5" fillId="0" borderId="1" xfId="4" applyFont="1" applyFill="1" applyBorder="1" applyAlignment="1" applyProtection="1">
      <alignment horizontal="right" vertical="center" wrapText="1"/>
    </xf>
    <xf numFmtId="10" fontId="5" fillId="0" borderId="1" xfId="3" applyNumberFormat="1" applyFont="1" applyFill="1" applyBorder="1" applyAlignment="1" applyProtection="1">
      <alignment horizontal="right" vertical="center" wrapText="1"/>
    </xf>
    <xf numFmtId="0" fontId="25" fillId="0" borderId="3" xfId="0" applyFont="1" applyBorder="1" applyAlignment="1">
      <alignment horizontal="center" vertical="center" wrapText="1"/>
    </xf>
    <xf numFmtId="0" fontId="25" fillId="0" borderId="1" xfId="0" applyFont="1" applyBorder="1" applyAlignment="1">
      <alignment horizontal="center" vertical="center" wrapText="1"/>
    </xf>
    <xf numFmtId="9" fontId="5" fillId="0" borderId="1" xfId="0" applyNumberFormat="1" applyFont="1" applyBorder="1" applyAlignment="1">
      <alignment horizontal="left" vertical="center"/>
    </xf>
    <xf numFmtId="9" fontId="5" fillId="0" borderId="1" xfId="0" applyNumberFormat="1" applyFont="1" applyBorder="1" applyAlignment="1">
      <alignment horizontal="right" vertical="center" wrapText="1"/>
    </xf>
    <xf numFmtId="0" fontId="25" fillId="0" borderId="16" xfId="0" applyFont="1" applyBorder="1" applyAlignment="1">
      <alignment vertical="center" wrapText="1"/>
    </xf>
    <xf numFmtId="0" fontId="5" fillId="0" borderId="1" xfId="0" applyFont="1" applyBorder="1" applyAlignment="1">
      <alignment horizontal="left" vertical="center" wrapText="1"/>
    </xf>
    <xf numFmtId="4" fontId="5" fillId="0" borderId="1" xfId="0" applyNumberFormat="1" applyFont="1" applyBorder="1" applyAlignment="1">
      <alignment horizontal="right" vertical="center" wrapText="1"/>
    </xf>
    <xf numFmtId="0" fontId="5" fillId="0" borderId="1" xfId="0" applyFont="1" applyBorder="1" applyAlignment="1">
      <alignment horizontal="right" vertical="center" wrapText="1"/>
    </xf>
    <xf numFmtId="0" fontId="11" fillId="0" borderId="1" xfId="4" applyFill="1" applyBorder="1" applyAlignment="1">
      <alignment horizontal="left" vertical="center" wrapText="1"/>
    </xf>
    <xf numFmtId="42" fontId="5" fillId="0" borderId="1" xfId="0" applyNumberFormat="1" applyFont="1" applyBorder="1" applyAlignment="1">
      <alignment horizontal="right" vertical="center" wrapText="1"/>
    </xf>
    <xf numFmtId="42" fontId="5" fillId="0" borderId="1" xfId="2" applyFont="1" applyFill="1" applyBorder="1" applyAlignment="1">
      <alignment horizontal="right" vertical="center" wrapText="1"/>
    </xf>
    <xf numFmtId="0" fontId="5" fillId="0" borderId="1" xfId="0" applyFont="1" applyBorder="1" applyAlignment="1">
      <alignment horizontal="left" vertical="center"/>
    </xf>
    <xf numFmtId="0" fontId="70" fillId="0" borderId="1" xfId="3" applyNumberFormat="1" applyFont="1" applyFill="1" applyBorder="1" applyAlignment="1">
      <alignment horizontal="left" vertical="center" wrapText="1"/>
    </xf>
    <xf numFmtId="9" fontId="70" fillId="0" borderId="1" xfId="3" applyFont="1" applyFill="1" applyBorder="1" applyAlignment="1">
      <alignment horizontal="left" vertical="center" wrapText="1"/>
    </xf>
    <xf numFmtId="0" fontId="12" fillId="0" borderId="1" xfId="0" applyFont="1" applyBorder="1" applyAlignment="1" applyProtection="1">
      <alignment horizontal="left" vertical="center" wrapText="1"/>
      <protection locked="0"/>
    </xf>
    <xf numFmtId="0" fontId="70" fillId="0" borderId="37" xfId="0" applyFont="1" applyBorder="1" applyAlignment="1">
      <alignment horizontal="left" vertical="center" wrapText="1"/>
    </xf>
    <xf numFmtId="0" fontId="12" fillId="0" borderId="1" xfId="0" applyFont="1" applyBorder="1" applyAlignment="1">
      <alignment horizontal="left" vertical="center" wrapText="1"/>
    </xf>
    <xf numFmtId="0" fontId="12" fillId="0" borderId="0" xfId="0" applyFont="1" applyAlignment="1">
      <alignment horizontal="left" vertical="center"/>
    </xf>
    <xf numFmtId="0" fontId="87" fillId="32" borderId="47" xfId="0" applyFont="1" applyFill="1" applyBorder="1" applyAlignment="1">
      <alignment horizontal="left" vertical="center"/>
    </xf>
    <xf numFmtId="0" fontId="87" fillId="32" borderId="46" xfId="0" applyFont="1" applyFill="1" applyBorder="1" applyAlignment="1">
      <alignment horizontal="left" vertical="center"/>
    </xf>
    <xf numFmtId="0" fontId="70" fillId="0" borderId="25" xfId="0" applyFont="1" applyBorder="1" applyAlignment="1">
      <alignment horizontal="left" vertical="center" wrapText="1"/>
    </xf>
    <xf numFmtId="0" fontId="12" fillId="0" borderId="1" xfId="9" applyFont="1" applyBorder="1" applyAlignment="1" applyProtection="1">
      <alignment horizontal="left" vertical="center" wrapText="1"/>
      <protection locked="0"/>
    </xf>
    <xf numFmtId="0" fontId="70" fillId="5" borderId="37" xfId="0" applyFont="1" applyFill="1" applyBorder="1" applyAlignment="1">
      <alignment horizontal="left" vertical="center" wrapText="1"/>
    </xf>
    <xf numFmtId="9" fontId="12" fillId="0" borderId="1" xfId="8" applyNumberFormat="1" applyFont="1" applyBorder="1" applyAlignment="1" applyProtection="1">
      <alignment horizontal="left" vertical="center" wrapText="1"/>
      <protection locked="0"/>
    </xf>
    <xf numFmtId="0" fontId="12" fillId="5" borderId="1" xfId="0" applyFont="1" applyFill="1" applyBorder="1" applyAlignment="1">
      <alignment horizontal="left" vertical="center" wrapText="1"/>
    </xf>
    <xf numFmtId="0" fontId="12" fillId="29" borderId="1" xfId="11" applyFont="1" applyFill="1" applyBorder="1" applyAlignment="1" applyProtection="1">
      <alignment horizontal="left" vertical="center" wrapText="1"/>
      <protection locked="0"/>
    </xf>
    <xf numFmtId="0" fontId="12" fillId="29" borderId="37" xfId="11" applyFont="1" applyFill="1" applyBorder="1" applyAlignment="1" applyProtection="1">
      <alignment horizontal="left" vertical="center" wrapText="1"/>
      <protection locked="0"/>
    </xf>
    <xf numFmtId="0" fontId="12" fillId="0" borderId="37" xfId="0" applyFont="1" applyBorder="1" applyAlignment="1">
      <alignment horizontal="left" vertical="center"/>
    </xf>
    <xf numFmtId="0" fontId="12" fillId="5" borderId="1" xfId="9" applyFont="1" applyFill="1" applyBorder="1" applyAlignment="1" applyProtection="1">
      <alignment horizontal="left" vertical="center" wrapText="1"/>
      <protection locked="0"/>
    </xf>
    <xf numFmtId="9" fontId="12" fillId="29" borderId="1" xfId="11" applyNumberFormat="1" applyFont="1" applyFill="1" applyBorder="1" applyAlignment="1" applyProtection="1">
      <alignment horizontal="left" vertical="center" wrapText="1"/>
      <protection locked="0"/>
    </xf>
    <xf numFmtId="10" fontId="70" fillId="0" borderId="1" xfId="3" applyNumberFormat="1" applyFont="1" applyFill="1" applyBorder="1" applyAlignment="1">
      <alignment horizontal="left" vertical="center" wrapText="1"/>
    </xf>
    <xf numFmtId="0" fontId="70" fillId="0" borderId="25" xfId="0" applyFont="1" applyBorder="1" applyAlignment="1">
      <alignment horizontal="left" vertical="center"/>
    </xf>
    <xf numFmtId="0" fontId="70" fillId="0" borderId="1" xfId="4" applyFont="1" applyFill="1" applyBorder="1" applyAlignment="1" applyProtection="1">
      <alignment horizontal="left" vertical="center" wrapText="1"/>
    </xf>
    <xf numFmtId="0" fontId="12" fillId="0" borderId="0" xfId="0" applyFont="1" applyAlignment="1">
      <alignment horizontal="center" vertical="center"/>
    </xf>
    <xf numFmtId="0" fontId="62" fillId="24" borderId="6" xfId="6" applyFont="1" applyFill="1" applyBorder="1" applyAlignment="1">
      <alignment horizontal="center" vertical="center" wrapText="1"/>
    </xf>
    <xf numFmtId="0" fontId="58" fillId="24" borderId="4" xfId="6" applyFont="1" applyFill="1" applyBorder="1" applyAlignment="1">
      <alignment horizontal="center" vertical="center" wrapText="1"/>
    </xf>
    <xf numFmtId="0" fontId="57" fillId="27" borderId="1" xfId="6" applyFont="1" applyFill="1" applyBorder="1" applyAlignment="1">
      <alignment horizontal="center" vertical="center" wrapText="1"/>
    </xf>
    <xf numFmtId="41" fontId="64" fillId="5" borderId="1" xfId="1" applyFont="1" applyFill="1" applyBorder="1" applyAlignment="1">
      <alignment horizontal="center" vertical="center" wrapText="1"/>
    </xf>
    <xf numFmtId="0" fontId="64" fillId="15" borderId="1" xfId="6" applyFont="1" applyFill="1" applyBorder="1" applyAlignment="1">
      <alignment horizontal="center"/>
    </xf>
    <xf numFmtId="0" fontId="64" fillId="8" borderId="1" xfId="6" applyFont="1" applyFill="1" applyBorder="1" applyAlignment="1">
      <alignment horizontal="center" vertical="center" wrapText="1"/>
    </xf>
    <xf numFmtId="41" fontId="64" fillId="25" borderId="1" xfId="6" applyNumberFormat="1" applyFont="1" applyFill="1" applyBorder="1" applyAlignment="1">
      <alignment horizontal="center" vertical="center"/>
    </xf>
    <xf numFmtId="0" fontId="25" fillId="12" borderId="30" xfId="0" applyFont="1" applyFill="1" applyBorder="1" applyAlignment="1">
      <alignment horizontal="center" vertical="center" wrapText="1"/>
    </xf>
    <xf numFmtId="0" fontId="11" fillId="12" borderId="75" xfId="4" applyFill="1" applyBorder="1" applyAlignment="1" applyProtection="1">
      <alignment horizontal="left" vertical="center" wrapText="1"/>
    </xf>
    <xf numFmtId="10" fontId="5" fillId="12" borderId="75" xfId="3" applyNumberFormat="1" applyFont="1" applyFill="1" applyBorder="1" applyAlignment="1" applyProtection="1">
      <alignment horizontal="right" vertical="center" wrapText="1"/>
    </xf>
    <xf numFmtId="10" fontId="24" fillId="12" borderId="75" xfId="3" applyNumberFormat="1" applyFont="1" applyFill="1" applyBorder="1" applyAlignment="1">
      <alignment horizontal="center" vertical="center" wrapText="1"/>
    </xf>
    <xf numFmtId="10" fontId="24" fillId="4" borderId="75" xfId="3" applyNumberFormat="1" applyFont="1" applyFill="1" applyBorder="1" applyAlignment="1">
      <alignment horizontal="center" vertical="center" wrapText="1"/>
    </xf>
    <xf numFmtId="0" fontId="31" fillId="0" borderId="0" xfId="0" applyFont="1" applyAlignment="1">
      <alignment horizontal="center" vertical="center" wrapText="1"/>
    </xf>
    <xf numFmtId="0" fontId="31" fillId="0" borderId="0" xfId="0" applyFont="1" applyAlignment="1">
      <alignment vertical="center" wrapText="1"/>
    </xf>
    <xf numFmtId="9" fontId="30" fillId="0" borderId="0" xfId="3" applyFont="1" applyBorder="1" applyAlignment="1">
      <alignment horizontal="center"/>
    </xf>
    <xf numFmtId="0" fontId="31" fillId="0" borderId="75" xfId="0" applyFont="1" applyBorder="1" applyAlignment="1">
      <alignment vertical="center" wrapText="1"/>
    </xf>
    <xf numFmtId="0" fontId="30" fillId="0" borderId="75" xfId="0" applyFont="1" applyBorder="1"/>
    <xf numFmtId="0" fontId="41" fillId="11" borderId="0" xfId="6" applyFont="1" applyFill="1" applyAlignment="1">
      <alignment horizontal="center"/>
    </xf>
    <xf numFmtId="0" fontId="44" fillId="11" borderId="0" xfId="7" applyFill="1" applyAlignment="1" applyProtection="1">
      <alignment horizontal="center"/>
    </xf>
    <xf numFmtId="0" fontId="43" fillId="11" borderId="0" xfId="6" applyFont="1" applyFill="1" applyAlignment="1">
      <alignment horizontal="center"/>
    </xf>
    <xf numFmtId="0" fontId="48" fillId="11" borderId="0" xfId="6" applyFont="1" applyFill="1" applyAlignment="1">
      <alignment horizontal="center" vertical="center" wrapText="1"/>
    </xf>
    <xf numFmtId="0" fontId="47" fillId="11" borderId="0" xfId="6" applyFont="1" applyFill="1" applyAlignment="1">
      <alignment horizontal="center"/>
    </xf>
    <xf numFmtId="0" fontId="45" fillId="11" borderId="0" xfId="6" applyFont="1" applyFill="1" applyAlignment="1">
      <alignment horizontal="center"/>
    </xf>
    <xf numFmtId="0" fontId="12" fillId="5" borderId="1" xfId="0" applyFont="1" applyFill="1" applyBorder="1" applyAlignment="1">
      <alignment horizontal="left" vertical="center" wrapText="1"/>
    </xf>
    <xf numFmtId="0" fontId="12" fillId="0" borderId="1" xfId="0" applyFont="1" applyBorder="1" applyAlignment="1">
      <alignment horizontal="left" vertical="center" wrapText="1"/>
    </xf>
    <xf numFmtId="0" fontId="12" fillId="0" borderId="1" xfId="0" applyFont="1" applyBorder="1" applyAlignment="1">
      <alignment horizontal="left" vertical="center"/>
    </xf>
    <xf numFmtId="0" fontId="12" fillId="0" borderId="37" xfId="0" applyFont="1" applyBorder="1" applyAlignment="1">
      <alignment horizontal="left" vertical="center" wrapText="1"/>
    </xf>
    <xf numFmtId="0" fontId="12" fillId="0" borderId="30" xfId="0" applyFont="1" applyBorder="1" applyAlignment="1">
      <alignment horizontal="left" vertical="center" wrapText="1"/>
    </xf>
    <xf numFmtId="0" fontId="12" fillId="0" borderId="39" xfId="0" applyFont="1" applyBorder="1" applyAlignment="1">
      <alignment horizontal="left" vertical="center" wrapText="1"/>
    </xf>
    <xf numFmtId="0" fontId="12" fillId="0" borderId="1" xfId="0" applyFont="1" applyBorder="1" applyAlignment="1" applyProtection="1">
      <alignment horizontal="left" vertical="center" wrapText="1"/>
      <protection locked="0"/>
    </xf>
    <xf numFmtId="0" fontId="12" fillId="0" borderId="1" xfId="9" applyFont="1" applyBorder="1" applyAlignment="1" applyProtection="1">
      <alignment horizontal="left" vertical="center" wrapText="1"/>
      <protection locked="0"/>
    </xf>
    <xf numFmtId="0" fontId="70" fillId="0" borderId="37" xfId="0" applyFont="1" applyBorder="1" applyAlignment="1">
      <alignment horizontal="left" vertical="center" wrapText="1"/>
    </xf>
    <xf numFmtId="0" fontId="70" fillId="0" borderId="30" xfId="0" applyFont="1" applyBorder="1" applyAlignment="1">
      <alignment horizontal="left" vertical="center" wrapText="1"/>
    </xf>
    <xf numFmtId="0" fontId="70" fillId="0" borderId="1" xfId="0" applyFont="1" applyBorder="1" applyAlignment="1">
      <alignment horizontal="left" vertical="center" wrapText="1"/>
    </xf>
    <xf numFmtId="0" fontId="12" fillId="0" borderId="25" xfId="0" applyFont="1" applyBorder="1" applyAlignment="1" applyProtection="1">
      <alignment horizontal="left" vertical="center" wrapText="1"/>
      <protection locked="0"/>
    </xf>
    <xf numFmtId="0" fontId="12" fillId="0" borderId="37" xfId="9" applyFont="1" applyBorder="1" applyAlignment="1" applyProtection="1">
      <alignment horizontal="left" vertical="center" wrapText="1"/>
      <protection locked="0"/>
    </xf>
    <xf numFmtId="0" fontId="12" fillId="0" borderId="30" xfId="9" applyFont="1" applyBorder="1" applyAlignment="1" applyProtection="1">
      <alignment horizontal="left" vertical="center" wrapText="1"/>
      <protection locked="0"/>
    </xf>
    <xf numFmtId="0" fontId="70" fillId="0" borderId="25" xfId="0" applyFont="1" applyBorder="1" applyAlignment="1">
      <alignment horizontal="left" vertical="center" wrapText="1"/>
    </xf>
    <xf numFmtId="0" fontId="88" fillId="0" borderId="1" xfId="0" applyFont="1" applyBorder="1" applyAlignment="1" applyProtection="1">
      <alignment horizontal="left" vertical="center" wrapText="1"/>
      <protection locked="0"/>
    </xf>
    <xf numFmtId="0" fontId="20" fillId="30" borderId="30" xfId="0" applyFont="1" applyFill="1" applyBorder="1" applyAlignment="1">
      <alignment horizontal="center" vertical="center" wrapText="1"/>
    </xf>
    <xf numFmtId="0" fontId="20" fillId="30" borderId="39" xfId="0" applyFont="1" applyFill="1" applyBorder="1" applyAlignment="1">
      <alignment horizontal="center" vertical="center" wrapText="1"/>
    </xf>
    <xf numFmtId="0" fontId="20" fillId="0" borderId="52" xfId="0" applyFont="1" applyBorder="1" applyAlignment="1">
      <alignment horizontal="left" vertical="center"/>
    </xf>
    <xf numFmtId="0" fontId="20" fillId="0" borderId="50" xfId="0" applyFont="1" applyBorder="1" applyAlignment="1">
      <alignment horizontal="left" vertical="center"/>
    </xf>
    <xf numFmtId="0" fontId="20" fillId="0" borderId="49" xfId="0" applyFont="1" applyBorder="1" applyAlignment="1">
      <alignment horizontal="left" vertical="center"/>
    </xf>
    <xf numFmtId="0" fontId="20" fillId="0" borderId="51" xfId="0" applyFont="1" applyBorder="1" applyAlignment="1">
      <alignment horizontal="center" vertical="center"/>
    </xf>
    <xf numFmtId="0" fontId="20" fillId="0" borderId="11" xfId="0" applyFont="1" applyBorder="1" applyAlignment="1">
      <alignment horizontal="center" vertical="center"/>
    </xf>
    <xf numFmtId="0" fontId="20" fillId="0" borderId="22" xfId="0" applyFont="1" applyBorder="1" applyAlignment="1">
      <alignment horizontal="center" vertical="center"/>
    </xf>
    <xf numFmtId="0" fontId="20" fillId="0" borderId="0" xfId="0" applyFont="1" applyAlignment="1">
      <alignment horizontal="center" vertical="center"/>
    </xf>
    <xf numFmtId="0" fontId="20" fillId="0" borderId="48" xfId="0" applyFont="1" applyBorder="1" applyAlignment="1">
      <alignment horizontal="center" vertical="center"/>
    </xf>
    <xf numFmtId="0" fontId="20" fillId="0" borderId="15" xfId="0" applyFont="1" applyBorder="1" applyAlignment="1">
      <alignment horizontal="center" vertical="center"/>
    </xf>
    <xf numFmtId="0" fontId="20" fillId="30" borderId="44" xfId="0" applyFont="1" applyFill="1" applyBorder="1" applyAlignment="1">
      <alignment horizontal="center" vertical="center" wrapText="1"/>
    </xf>
    <xf numFmtId="41" fontId="64" fillId="5" borderId="1" xfId="1" applyFont="1" applyFill="1" applyBorder="1" applyAlignment="1">
      <alignment horizontal="center" vertical="center" wrapText="1"/>
    </xf>
    <xf numFmtId="4" fontId="64" fillId="25" borderId="10" xfId="6" applyNumberFormat="1" applyFont="1" applyFill="1" applyBorder="1" applyAlignment="1">
      <alignment horizontal="center"/>
    </xf>
    <xf numFmtId="4" fontId="64" fillId="25" borderId="30" xfId="6" applyNumberFormat="1" applyFont="1" applyFill="1" applyBorder="1" applyAlignment="1">
      <alignment horizontal="center"/>
    </xf>
    <xf numFmtId="4" fontId="64" fillId="25" borderId="3" xfId="6" applyNumberFormat="1" applyFont="1" applyFill="1" applyBorder="1" applyAlignment="1">
      <alignment horizontal="center"/>
    </xf>
    <xf numFmtId="0" fontId="57" fillId="27" borderId="1" xfId="6" applyFont="1" applyFill="1" applyBorder="1" applyAlignment="1">
      <alignment horizontal="center" vertical="center" wrapText="1"/>
    </xf>
    <xf numFmtId="0" fontId="64" fillId="15" borderId="10" xfId="6" applyFont="1" applyFill="1" applyBorder="1" applyAlignment="1">
      <alignment horizontal="center"/>
    </xf>
    <xf numFmtId="0" fontId="64" fillId="15" borderId="30" xfId="6" applyFont="1" applyFill="1" applyBorder="1" applyAlignment="1">
      <alignment horizontal="center"/>
    </xf>
    <xf numFmtId="0" fontId="64" fillId="15" borderId="3" xfId="6" applyFont="1" applyFill="1" applyBorder="1" applyAlignment="1">
      <alignment horizontal="center"/>
    </xf>
    <xf numFmtId="0" fontId="61" fillId="18" borderId="1" xfId="6" applyFont="1" applyFill="1" applyBorder="1" applyAlignment="1">
      <alignment horizontal="center" vertical="center" wrapText="1"/>
    </xf>
    <xf numFmtId="41" fontId="60" fillId="18" borderId="1" xfId="1" applyFont="1" applyFill="1" applyBorder="1" applyAlignment="1">
      <alignment horizontal="center" vertical="center" wrapText="1"/>
    </xf>
    <xf numFmtId="0" fontId="54" fillId="21" borderId="20" xfId="6" applyFont="1" applyFill="1" applyBorder="1" applyAlignment="1">
      <alignment horizontal="center"/>
    </xf>
    <xf numFmtId="0" fontId="54" fillId="21" borderId="0" xfId="6" applyFont="1" applyFill="1" applyAlignment="1">
      <alignment horizontal="center"/>
    </xf>
    <xf numFmtId="0" fontId="53" fillId="20" borderId="20" xfId="6" applyFont="1" applyFill="1" applyBorder="1" applyAlignment="1">
      <alignment horizontal="center"/>
    </xf>
    <xf numFmtId="0" fontId="53" fillId="20" borderId="0" xfId="6" applyFont="1" applyFill="1" applyAlignment="1">
      <alignment horizontal="center"/>
    </xf>
    <xf numFmtId="0" fontId="57" fillId="23" borderId="20" xfId="6" applyFont="1" applyFill="1" applyBorder="1" applyAlignment="1">
      <alignment horizontal="center"/>
    </xf>
    <xf numFmtId="0" fontId="57" fillId="23" borderId="0" xfId="6" applyFont="1" applyFill="1" applyAlignment="1">
      <alignment horizontal="center"/>
    </xf>
    <xf numFmtId="0" fontId="60" fillId="18" borderId="1" xfId="6" applyFont="1" applyFill="1" applyBorder="1" applyAlignment="1">
      <alignment horizontal="center" vertical="center" wrapText="1"/>
    </xf>
    <xf numFmtId="4" fontId="59" fillId="18" borderId="1" xfId="6" applyNumberFormat="1" applyFont="1" applyFill="1" applyBorder="1" applyAlignment="1">
      <alignment horizontal="center" vertical="center" wrapText="1"/>
    </xf>
    <xf numFmtId="0" fontId="56" fillId="23" borderId="20" xfId="6" applyFont="1" applyFill="1" applyBorder="1" applyAlignment="1">
      <alignment horizontal="center"/>
    </xf>
    <xf numFmtId="0" fontId="56" fillId="23" borderId="0" xfId="6" applyFont="1" applyFill="1" applyAlignment="1">
      <alignment horizontal="center"/>
    </xf>
    <xf numFmtId="0" fontId="56" fillId="22" borderId="20" xfId="6" applyFont="1" applyFill="1" applyBorder="1" applyAlignment="1">
      <alignment horizontal="center"/>
    </xf>
    <xf numFmtId="0" fontId="56" fillId="22" borderId="0" xfId="6" applyFont="1" applyFill="1" applyAlignment="1">
      <alignment horizontal="center"/>
    </xf>
    <xf numFmtId="0" fontId="67" fillId="4" borderId="0" xfId="6" applyFont="1" applyFill="1" applyAlignment="1">
      <alignment horizontal="center" vertical="center" wrapText="1"/>
    </xf>
    <xf numFmtId="0" fontId="56" fillId="27" borderId="72" xfId="6" applyFont="1" applyFill="1" applyBorder="1" applyAlignment="1">
      <alignment horizontal="center" vertical="center" wrapText="1"/>
    </xf>
    <xf numFmtId="0" fontId="56" fillId="27" borderId="73" xfId="6" applyFont="1" applyFill="1" applyBorder="1" applyAlignment="1">
      <alignment horizontal="center" vertical="center" wrapText="1"/>
    </xf>
    <xf numFmtId="0" fontId="56" fillId="27" borderId="74" xfId="6" applyFont="1" applyFill="1" applyBorder="1" applyAlignment="1">
      <alignment horizontal="center" vertical="center" wrapText="1"/>
    </xf>
    <xf numFmtId="0" fontId="64" fillId="14" borderId="1" xfId="6" applyFont="1" applyFill="1" applyBorder="1" applyAlignment="1">
      <alignment horizontal="center" vertical="center" wrapText="1"/>
    </xf>
    <xf numFmtId="0" fontId="49" fillId="18" borderId="23" xfId="6" applyFont="1" applyFill="1" applyBorder="1" applyAlignment="1">
      <alignment horizontal="center"/>
    </xf>
    <xf numFmtId="0" fontId="49" fillId="18" borderId="6" xfId="6" applyFont="1" applyFill="1" applyBorder="1" applyAlignment="1">
      <alignment horizontal="center"/>
    </xf>
    <xf numFmtId="0" fontId="64" fillId="26" borderId="1" xfId="6" applyFont="1" applyFill="1" applyBorder="1" applyAlignment="1">
      <alignment horizontal="center" vertical="center" wrapText="1"/>
    </xf>
    <xf numFmtId="0" fontId="25" fillId="0" borderId="52" xfId="0" applyFont="1" applyBorder="1" applyAlignment="1">
      <alignment horizontal="center" vertical="center"/>
    </xf>
    <xf numFmtId="0" fontId="25" fillId="0" borderId="50" xfId="0" applyFont="1" applyBorder="1" applyAlignment="1">
      <alignment horizontal="center" vertical="center"/>
    </xf>
    <xf numFmtId="0" fontId="25" fillId="0" borderId="49" xfId="0" applyFont="1" applyBorder="1" applyAlignment="1">
      <alignment horizontal="center" vertical="center"/>
    </xf>
    <xf numFmtId="0" fontId="76" fillId="0" borderId="51" xfId="0" applyFont="1" applyBorder="1" applyAlignment="1">
      <alignment horizontal="center" vertical="center"/>
    </xf>
    <xf numFmtId="0" fontId="76" fillId="0" borderId="11" xfId="0" applyFont="1" applyBorder="1" applyAlignment="1">
      <alignment horizontal="center" vertical="center"/>
    </xf>
    <xf numFmtId="0" fontId="76" fillId="0" borderId="22" xfId="0" applyFont="1" applyBorder="1" applyAlignment="1">
      <alignment horizontal="center" vertical="center"/>
    </xf>
    <xf numFmtId="0" fontId="76" fillId="0" borderId="0" xfId="0" applyFont="1" applyAlignment="1">
      <alignment horizontal="center" vertical="center"/>
    </xf>
    <xf numFmtId="0" fontId="76" fillId="0" borderId="48" xfId="0" applyFont="1" applyBorder="1" applyAlignment="1">
      <alignment horizontal="center" vertical="center"/>
    </xf>
    <xf numFmtId="0" fontId="76" fillId="0" borderId="15" xfId="0" applyFont="1" applyBorder="1" applyAlignment="1">
      <alignment horizontal="center" vertical="center"/>
    </xf>
    <xf numFmtId="0" fontId="25" fillId="30" borderId="30" xfId="0" applyFont="1" applyFill="1" applyBorder="1" applyAlignment="1">
      <alignment horizontal="center" vertical="center" wrapText="1"/>
    </xf>
    <xf numFmtId="0" fontId="25" fillId="30" borderId="39" xfId="0" applyFont="1" applyFill="1" applyBorder="1" applyAlignment="1">
      <alignment horizontal="center" vertical="center" wrapText="1"/>
    </xf>
    <xf numFmtId="0" fontId="74" fillId="14" borderId="25" xfId="11" applyFont="1" applyFill="1" applyBorder="1" applyAlignment="1">
      <alignment horizontal="center" vertical="center" wrapText="1"/>
    </xf>
    <xf numFmtId="0" fontId="74" fillId="31" borderId="25" xfId="11" applyFont="1" applyFill="1" applyBorder="1" applyAlignment="1">
      <alignment horizontal="center" vertical="center" wrapText="1"/>
    </xf>
    <xf numFmtId="0" fontId="74" fillId="31" borderId="37" xfId="11" applyFont="1" applyFill="1" applyBorder="1" applyAlignment="1">
      <alignment horizontal="center" vertical="center" wrapText="1"/>
    </xf>
    <xf numFmtId="0" fontId="25" fillId="30" borderId="44" xfId="0" applyFont="1" applyFill="1" applyBorder="1" applyAlignment="1">
      <alignment horizontal="center" vertical="center" wrapText="1"/>
    </xf>
    <xf numFmtId="0" fontId="25" fillId="30" borderId="22" xfId="0" applyFont="1" applyFill="1" applyBorder="1" applyAlignment="1">
      <alignment horizontal="center" vertical="center" wrapText="1"/>
    </xf>
    <xf numFmtId="0" fontId="25" fillId="30" borderId="38" xfId="0" applyFont="1" applyFill="1" applyBorder="1" applyAlignment="1">
      <alignment horizontal="center" vertical="center" wrapText="1"/>
    </xf>
    <xf numFmtId="0" fontId="24" fillId="0" borderId="25" xfId="0" applyFont="1" applyBorder="1" applyAlignment="1" applyProtection="1">
      <alignment horizontal="center" vertical="center" wrapText="1"/>
      <protection locked="0"/>
    </xf>
    <xf numFmtId="0" fontId="74" fillId="26" borderId="41" xfId="11" applyFont="1" applyFill="1" applyBorder="1" applyAlignment="1">
      <alignment horizontal="center" vertical="center" wrapText="1"/>
    </xf>
    <xf numFmtId="0" fontId="74" fillId="26" borderId="40" xfId="11" applyFont="1" applyFill="1" applyBorder="1" applyAlignment="1">
      <alignment horizontal="center" vertical="center" wrapText="1"/>
    </xf>
    <xf numFmtId="0" fontId="5" fillId="8" borderId="37" xfId="0" applyFont="1" applyFill="1" applyBorder="1" applyAlignment="1">
      <alignment horizontal="left" vertical="center" wrapText="1"/>
    </xf>
    <xf numFmtId="0" fontId="5" fillId="8" borderId="30" xfId="0" applyFont="1" applyFill="1" applyBorder="1" applyAlignment="1">
      <alignment horizontal="left" vertical="center" wrapText="1"/>
    </xf>
    <xf numFmtId="0" fontId="24" fillId="0" borderId="37" xfId="9" applyFont="1" applyBorder="1" applyAlignment="1" applyProtection="1">
      <alignment horizontal="center" vertical="center" wrapText="1"/>
      <protection locked="0"/>
    </xf>
    <xf numFmtId="0" fontId="24" fillId="0" borderId="30" xfId="9" applyFont="1" applyBorder="1" applyAlignment="1" applyProtection="1">
      <alignment horizontal="center" vertical="center" wrapText="1"/>
      <protection locked="0"/>
    </xf>
    <xf numFmtId="0" fontId="70" fillId="0" borderId="25" xfId="0" applyFont="1" applyBorder="1" applyAlignment="1">
      <alignment horizontal="center" vertical="center" wrapText="1"/>
    </xf>
    <xf numFmtId="0" fontId="24" fillId="0" borderId="37" xfId="0" applyFont="1" applyBorder="1" applyAlignment="1" applyProtection="1">
      <alignment horizontal="center" vertical="center" wrapText="1"/>
      <protection locked="0"/>
    </xf>
    <xf numFmtId="0" fontId="24" fillId="0" borderId="30" xfId="0" applyFont="1" applyBorder="1" applyAlignment="1" applyProtection="1">
      <alignment horizontal="center" vertical="center" wrapText="1"/>
      <protection locked="0"/>
    </xf>
    <xf numFmtId="0" fontId="24" fillId="0" borderId="24" xfId="0" applyFont="1" applyBorder="1" applyAlignment="1" applyProtection="1">
      <alignment horizontal="center" vertical="center" wrapText="1"/>
      <protection locked="0"/>
    </xf>
    <xf numFmtId="0" fontId="74" fillId="26" borderId="42" xfId="11" applyFont="1" applyFill="1" applyBorder="1" applyAlignment="1">
      <alignment horizontal="center" vertical="center" wrapText="1"/>
    </xf>
    <xf numFmtId="0" fontId="77" fillId="0" borderId="1" xfId="0" applyFont="1" applyBorder="1" applyAlignment="1" applyProtection="1">
      <alignment horizontal="center" vertical="center" wrapText="1"/>
      <protection locked="0"/>
    </xf>
    <xf numFmtId="0" fontId="74" fillId="31" borderId="26" xfId="11" applyFont="1" applyFill="1" applyBorder="1" applyAlignment="1">
      <alignment horizontal="center" vertical="center" wrapText="1"/>
    </xf>
    <xf numFmtId="0" fontId="74" fillId="31" borderId="31" xfId="11" applyFont="1" applyFill="1" applyBorder="1" applyAlignment="1">
      <alignment horizontal="center" vertical="center" wrapText="1"/>
    </xf>
    <xf numFmtId="0" fontId="74" fillId="31" borderId="29" xfId="11" applyFont="1" applyFill="1" applyBorder="1" applyAlignment="1">
      <alignment horizontal="center" vertical="center" wrapText="1"/>
    </xf>
    <xf numFmtId="0" fontId="74" fillId="0" borderId="26" xfId="11" applyFont="1" applyBorder="1" applyAlignment="1">
      <alignment horizontal="center" vertical="center" wrapText="1"/>
    </xf>
    <xf numFmtId="0" fontId="74" fillId="0" borderId="31" xfId="11" applyFont="1" applyBorder="1" applyAlignment="1">
      <alignment horizontal="center" vertical="center" wrapText="1"/>
    </xf>
    <xf numFmtId="0" fontId="74" fillId="0" borderId="29" xfId="11" applyFont="1" applyBorder="1" applyAlignment="1">
      <alignment horizontal="center" vertical="center" wrapText="1"/>
    </xf>
    <xf numFmtId="0" fontId="24" fillId="0" borderId="1" xfId="9" applyFont="1" applyBorder="1" applyAlignment="1" applyProtection="1">
      <alignment horizontal="center" vertical="center" wrapText="1"/>
      <protection locked="0"/>
    </xf>
    <xf numFmtId="0" fontId="70" fillId="0" borderId="37" xfId="0" applyFont="1" applyBorder="1" applyAlignment="1">
      <alignment horizontal="center" vertical="center" wrapText="1"/>
    </xf>
    <xf numFmtId="0" fontId="70" fillId="0" borderId="30" xfId="0" applyFont="1" applyBorder="1" applyAlignment="1">
      <alignment horizontal="center" vertical="center" wrapText="1"/>
    </xf>
    <xf numFmtId="0" fontId="70" fillId="0" borderId="39" xfId="0" applyFont="1" applyBorder="1" applyAlignment="1">
      <alignment horizontal="center" vertical="center" wrapText="1"/>
    </xf>
    <xf numFmtId="0" fontId="74" fillId="0" borderId="25" xfId="11" applyFont="1" applyBorder="1" applyAlignment="1">
      <alignment horizontal="center" vertical="center" wrapText="1"/>
    </xf>
    <xf numFmtId="0" fontId="74" fillId="31" borderId="1" xfId="11" applyFont="1" applyFill="1" applyBorder="1" applyAlignment="1">
      <alignment horizontal="center" vertical="center" wrapText="1"/>
    </xf>
    <xf numFmtId="0" fontId="5" fillId="13" borderId="1" xfId="0" applyFont="1" applyFill="1" applyBorder="1" applyAlignment="1">
      <alignment horizontal="center" vertical="center" wrapText="1"/>
    </xf>
    <xf numFmtId="0" fontId="7" fillId="35" borderId="1" xfId="0" applyFont="1" applyFill="1" applyBorder="1" applyAlignment="1">
      <alignment horizontal="center" vertical="center" wrapText="1"/>
    </xf>
    <xf numFmtId="0" fontId="17" fillId="0" borderId="1" xfId="0" applyFont="1" applyBorder="1" applyAlignment="1">
      <alignment horizontal="center" vertical="center" wrapText="1"/>
    </xf>
    <xf numFmtId="10" fontId="81" fillId="0" borderId="56" xfId="3" applyNumberFormat="1" applyFont="1" applyFill="1" applyBorder="1" applyAlignment="1">
      <alignment horizontal="center" vertical="center" wrapText="1"/>
    </xf>
    <xf numFmtId="0" fontId="81" fillId="0" borderId="55" xfId="3" applyNumberFormat="1" applyFont="1" applyFill="1" applyBorder="1" applyAlignment="1">
      <alignment horizontal="center" vertical="center" wrapText="1"/>
    </xf>
    <xf numFmtId="0" fontId="82" fillId="0" borderId="37" xfId="0" applyFont="1" applyBorder="1" applyAlignment="1">
      <alignment horizontal="center" vertical="center" wrapText="1"/>
    </xf>
    <xf numFmtId="0" fontId="82" fillId="0" borderId="39" xfId="0" applyFont="1" applyBorder="1" applyAlignment="1">
      <alignment horizontal="center" vertical="center" wrapText="1"/>
    </xf>
    <xf numFmtId="0" fontId="82" fillId="0" borderId="1" xfId="0" applyFont="1" applyBorder="1" applyAlignment="1">
      <alignment vertical="center" wrapText="1"/>
    </xf>
    <xf numFmtId="0" fontId="17" fillId="0" borderId="37" xfId="0" applyFont="1" applyBorder="1" applyAlignment="1">
      <alignment horizontal="center" vertical="center" wrapText="1"/>
    </xf>
    <xf numFmtId="0" fontId="17" fillId="0" borderId="39" xfId="0" applyFont="1" applyBorder="1" applyAlignment="1">
      <alignment horizontal="center" vertical="center" wrapText="1"/>
    </xf>
    <xf numFmtId="0" fontId="82" fillId="0" borderId="37" xfId="0" applyFont="1" applyBorder="1" applyAlignment="1">
      <alignment horizontal="left" vertical="center" wrapText="1"/>
    </xf>
    <xf numFmtId="0" fontId="82" fillId="0" borderId="39" xfId="0" applyFont="1" applyBorder="1" applyAlignment="1">
      <alignment horizontal="left" vertical="center" wrapText="1"/>
    </xf>
    <xf numFmtId="0" fontId="70" fillId="0" borderId="34" xfId="0" applyFont="1" applyBorder="1" applyAlignment="1">
      <alignment horizontal="center" vertical="center" wrapText="1"/>
    </xf>
    <xf numFmtId="0" fontId="70" fillId="0" borderId="38" xfId="0" applyFont="1" applyBorder="1" applyAlignment="1">
      <alignment horizontal="center" vertical="center" wrapText="1"/>
    </xf>
    <xf numFmtId="0" fontId="82" fillId="0" borderId="1" xfId="0" applyFont="1" applyBorder="1" applyAlignment="1">
      <alignment horizontal="left" vertical="center" wrapText="1"/>
    </xf>
    <xf numFmtId="0" fontId="82" fillId="0" borderId="37" xfId="0" applyFont="1" applyBorder="1" applyAlignment="1">
      <alignment vertical="center" wrapText="1"/>
    </xf>
    <xf numFmtId="0" fontId="82" fillId="0" borderId="39" xfId="0" applyFont="1" applyBorder="1" applyAlignment="1">
      <alignment vertical="center" wrapText="1"/>
    </xf>
    <xf numFmtId="0" fontId="82" fillId="0" borderId="1" xfId="0" applyFont="1" applyBorder="1" applyAlignment="1">
      <alignment horizontal="center" vertical="center" wrapText="1"/>
    </xf>
    <xf numFmtId="0" fontId="82" fillId="0" borderId="30" xfId="0" applyFont="1" applyBorder="1" applyAlignment="1">
      <alignment horizontal="left" vertical="center" wrapText="1"/>
    </xf>
    <xf numFmtId="0" fontId="17" fillId="5" borderId="1" xfId="0" applyFont="1" applyFill="1" applyBorder="1" applyAlignment="1">
      <alignment horizontal="center" vertical="center" wrapText="1"/>
    </xf>
    <xf numFmtId="0" fontId="82" fillId="0" borderId="30" xfId="0" applyFont="1" applyBorder="1" applyAlignment="1">
      <alignment horizontal="center" vertical="center" wrapText="1"/>
    </xf>
    <xf numFmtId="0" fontId="82" fillId="5" borderId="37" xfId="0" applyFont="1" applyFill="1" applyBorder="1" applyAlignment="1">
      <alignment horizontal="center" vertical="center" wrapText="1"/>
    </xf>
    <xf numFmtId="0" fontId="82" fillId="5" borderId="39" xfId="0" applyFont="1" applyFill="1" applyBorder="1" applyAlignment="1">
      <alignment horizontal="center" vertical="center" wrapText="1"/>
    </xf>
    <xf numFmtId="0" fontId="70" fillId="5" borderId="34" xfId="0" applyFont="1" applyFill="1" applyBorder="1" applyAlignment="1">
      <alignment horizontal="center" vertical="center" wrapText="1"/>
    </xf>
    <xf numFmtId="0" fontId="70" fillId="5" borderId="38" xfId="0" applyFont="1" applyFill="1" applyBorder="1" applyAlignment="1">
      <alignment horizontal="center" vertical="center" wrapText="1"/>
    </xf>
    <xf numFmtId="0" fontId="17" fillId="0" borderId="30" xfId="0" applyFont="1" applyBorder="1" applyAlignment="1">
      <alignment horizontal="center" vertical="center" wrapText="1"/>
    </xf>
    <xf numFmtId="0" fontId="41" fillId="0" borderId="1" xfId="0" applyFont="1" applyBorder="1" applyAlignment="1">
      <alignment horizontal="center" vertical="center" wrapText="1"/>
    </xf>
    <xf numFmtId="0" fontId="76" fillId="0" borderId="13" xfId="0" applyFont="1" applyBorder="1" applyAlignment="1">
      <alignment horizontal="center" vertical="center"/>
    </xf>
    <xf numFmtId="0" fontId="76" fillId="0" borderId="68" xfId="0" applyFont="1" applyBorder="1" applyAlignment="1">
      <alignment horizontal="center" vertical="center"/>
    </xf>
    <xf numFmtId="0" fontId="76" fillId="0" borderId="12" xfId="0" applyFont="1" applyBorder="1" applyAlignment="1">
      <alignment horizontal="center" vertical="center"/>
    </xf>
    <xf numFmtId="0" fontId="76" fillId="0" borderId="69" xfId="0" applyFont="1" applyBorder="1" applyAlignment="1">
      <alignment horizontal="center" vertical="center"/>
    </xf>
    <xf numFmtId="0" fontId="76" fillId="0" borderId="14" xfId="0" applyFont="1" applyBorder="1" applyAlignment="1">
      <alignment horizontal="center" vertical="center"/>
    </xf>
    <xf numFmtId="0" fontId="76" fillId="0" borderId="62" xfId="0" applyFont="1" applyBorder="1" applyAlignment="1">
      <alignment horizontal="center" vertical="center"/>
    </xf>
    <xf numFmtId="0" fontId="23" fillId="34" borderId="1" xfId="0" applyFont="1" applyFill="1" applyBorder="1" applyAlignment="1">
      <alignment horizontal="center" vertical="center" wrapText="1"/>
    </xf>
    <xf numFmtId="0" fontId="84" fillId="34" borderId="1" xfId="0" applyFont="1" applyFill="1" applyBorder="1" applyAlignment="1">
      <alignment horizontal="center" vertical="center" wrapText="1"/>
    </xf>
    <xf numFmtId="0" fontId="83" fillId="34" borderId="1" xfId="3" applyNumberFormat="1" applyFont="1" applyFill="1" applyBorder="1" applyAlignment="1">
      <alignment horizontal="center" vertical="center" wrapText="1"/>
    </xf>
    <xf numFmtId="0" fontId="83" fillId="34" borderId="26" xfId="3" applyNumberFormat="1" applyFont="1" applyFill="1" applyBorder="1" applyAlignment="1">
      <alignment horizontal="center" vertical="center" wrapText="1"/>
    </xf>
    <xf numFmtId="0" fontId="7" fillId="13" borderId="1" xfId="0" applyFont="1" applyFill="1" applyBorder="1" applyAlignment="1">
      <alignment horizontal="center" vertical="center" wrapText="1"/>
    </xf>
    <xf numFmtId="0" fontId="5" fillId="8" borderId="1" xfId="0" applyFont="1" applyFill="1" applyBorder="1" applyAlignment="1">
      <alignment horizontal="center" vertical="center" wrapText="1"/>
    </xf>
    <xf numFmtId="0" fontId="5" fillId="34" borderId="1" xfId="0" applyFont="1" applyFill="1" applyBorder="1" applyAlignment="1">
      <alignment horizontal="center" vertical="center" wrapText="1"/>
    </xf>
    <xf numFmtId="9" fontId="24" fillId="0" borderId="37" xfId="8" applyNumberFormat="1" applyFont="1" applyBorder="1" applyAlignment="1" applyProtection="1">
      <alignment horizontal="center" vertical="center" wrapText="1"/>
      <protection locked="0"/>
    </xf>
    <xf numFmtId="9" fontId="24" fillId="0" borderId="39" xfId="8" applyNumberFormat="1" applyFont="1" applyBorder="1" applyAlignment="1" applyProtection="1">
      <alignment horizontal="center" vertical="center" wrapText="1"/>
      <protection locked="0"/>
    </xf>
    <xf numFmtId="0" fontId="24" fillId="29" borderId="37" xfId="11" applyFont="1" applyFill="1" applyBorder="1" applyAlignment="1" applyProtection="1">
      <alignment horizontal="center" vertical="center" wrapText="1"/>
      <protection locked="0"/>
    </xf>
    <xf numFmtId="0" fontId="24" fillId="29" borderId="30" xfId="11" applyFont="1" applyFill="1" applyBorder="1" applyAlignment="1" applyProtection="1">
      <alignment horizontal="center" vertical="center" wrapText="1"/>
      <protection locked="0"/>
    </xf>
    <xf numFmtId="0" fontId="69" fillId="0" borderId="37" xfId="0" applyFont="1" applyBorder="1" applyAlignment="1">
      <alignment horizontal="center" vertical="center"/>
    </xf>
    <xf numFmtId="0" fontId="69" fillId="0" borderId="30" xfId="0" applyFont="1" applyBorder="1" applyAlignment="1">
      <alignment horizontal="center" vertical="center"/>
    </xf>
    <xf numFmtId="0" fontId="69" fillId="0" borderId="39" xfId="0" applyFont="1" applyBorder="1" applyAlignment="1">
      <alignment horizontal="center" vertical="center"/>
    </xf>
    <xf numFmtId="0" fontId="24" fillId="0" borderId="39" xfId="0" applyFont="1" applyBorder="1" applyAlignment="1" applyProtection="1">
      <alignment horizontal="center" vertical="center" wrapText="1"/>
      <protection locked="0"/>
    </xf>
    <xf numFmtId="0" fontId="24" fillId="0" borderId="39" xfId="9" applyFont="1" applyBorder="1" applyAlignment="1" applyProtection="1">
      <alignment horizontal="center" vertical="center" wrapText="1"/>
      <protection locked="0"/>
    </xf>
    <xf numFmtId="9" fontId="24" fillId="14" borderId="37" xfId="0" applyNumberFormat="1" applyFont="1" applyFill="1" applyBorder="1" applyAlignment="1" applyProtection="1">
      <alignment horizontal="center" vertical="center" wrapText="1"/>
      <protection locked="0"/>
    </xf>
    <xf numFmtId="9" fontId="24" fillId="14" borderId="39" xfId="0" applyNumberFormat="1" applyFont="1" applyFill="1" applyBorder="1" applyAlignment="1" applyProtection="1">
      <alignment horizontal="center" vertical="center" wrapText="1"/>
      <protection locked="0"/>
    </xf>
    <xf numFmtId="0" fontId="24" fillId="5" borderId="37" xfId="9" applyFont="1" applyFill="1" applyBorder="1" applyAlignment="1" applyProtection="1">
      <alignment horizontal="left" vertical="center" wrapText="1"/>
      <protection locked="0"/>
    </xf>
    <xf numFmtId="0" fontId="24" fillId="5" borderId="30" xfId="9" applyFont="1" applyFill="1" applyBorder="1" applyAlignment="1" applyProtection="1">
      <alignment horizontal="left" vertical="center" wrapText="1"/>
      <protection locked="0"/>
    </xf>
    <xf numFmtId="0" fontId="24" fillId="5" borderId="39" xfId="9" applyFont="1" applyFill="1" applyBorder="1" applyAlignment="1" applyProtection="1">
      <alignment horizontal="left" vertical="center" wrapText="1"/>
      <protection locked="0"/>
    </xf>
    <xf numFmtId="9" fontId="24" fillId="14" borderId="30" xfId="0" applyNumberFormat="1" applyFont="1" applyFill="1" applyBorder="1" applyAlignment="1" applyProtection="1">
      <alignment horizontal="center" vertical="center" wrapText="1"/>
      <protection locked="0"/>
    </xf>
    <xf numFmtId="0" fontId="74" fillId="31" borderId="11" xfId="11" applyFont="1" applyFill="1" applyBorder="1" applyAlignment="1">
      <alignment horizontal="center" vertical="center" wrapText="1"/>
    </xf>
    <xf numFmtId="0" fontId="74" fillId="31" borderId="65" xfId="11" applyFont="1" applyFill="1" applyBorder="1" applyAlignment="1">
      <alignment horizontal="center" vertical="center" wrapText="1"/>
    </xf>
    <xf numFmtId="0" fontId="74" fillId="31" borderId="61" xfId="11" applyFont="1" applyFill="1" applyBorder="1" applyAlignment="1">
      <alignment horizontal="center" vertical="center" wrapText="1"/>
    </xf>
    <xf numFmtId="0" fontId="25" fillId="30" borderId="71" xfId="0" applyFont="1" applyFill="1" applyBorder="1" applyAlignment="1">
      <alignment horizontal="center" vertical="center" wrapText="1"/>
    </xf>
    <xf numFmtId="0" fontId="25" fillId="30" borderId="67" xfId="0" applyFont="1" applyFill="1" applyBorder="1" applyAlignment="1">
      <alignment horizontal="center" vertical="center" wrapText="1"/>
    </xf>
    <xf numFmtId="0" fontId="7" fillId="35" borderId="13"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5" fillId="34" borderId="13" xfId="0" applyFont="1" applyFill="1" applyBorder="1" applyAlignment="1">
      <alignment horizontal="center" vertical="center" wrapText="1"/>
    </xf>
    <xf numFmtId="0" fontId="5" fillId="34" borderId="12" xfId="0" applyFont="1" applyFill="1" applyBorder="1" applyAlignment="1">
      <alignment horizontal="center" vertical="center" wrapText="1"/>
    </xf>
    <xf numFmtId="0" fontId="5" fillId="13" borderId="13" xfId="0" applyFont="1" applyFill="1" applyBorder="1" applyAlignment="1">
      <alignment horizontal="center" vertical="center" wrapText="1"/>
    </xf>
    <xf numFmtId="0" fontId="5" fillId="13" borderId="12" xfId="0" applyFont="1" applyFill="1" applyBorder="1" applyAlignment="1">
      <alignment horizontal="center" vertical="center" wrapText="1"/>
    </xf>
    <xf numFmtId="0" fontId="7" fillId="13" borderId="13" xfId="0" applyFont="1" applyFill="1" applyBorder="1" applyAlignment="1">
      <alignment horizontal="center" vertical="center" wrapText="1"/>
    </xf>
    <xf numFmtId="0" fontId="7" fillId="13" borderId="12" xfId="0" applyFont="1" applyFill="1" applyBorder="1" applyAlignment="1">
      <alignment horizontal="center" vertical="center" wrapText="1"/>
    </xf>
    <xf numFmtId="0" fontId="25" fillId="0" borderId="19" xfId="0" applyFont="1" applyBorder="1" applyAlignment="1">
      <alignment horizontal="center" vertical="center" wrapText="1"/>
    </xf>
    <xf numFmtId="0" fontId="25" fillId="0" borderId="6" xfId="0" applyFont="1" applyBorder="1" applyAlignment="1">
      <alignment horizontal="center" vertical="center" wrapText="1"/>
    </xf>
    <xf numFmtId="0" fontId="25" fillId="12" borderId="10" xfId="0" applyFont="1" applyFill="1" applyBorder="1" applyAlignment="1">
      <alignment horizontal="center" vertical="center" wrapText="1"/>
    </xf>
    <xf numFmtId="0" fontId="25" fillId="12" borderId="30" xfId="0" applyFont="1" applyFill="1" applyBorder="1" applyAlignment="1">
      <alignment horizontal="center" vertical="center" wrapText="1"/>
    </xf>
    <xf numFmtId="0" fontId="25" fillId="12" borderId="3" xfId="0" applyFont="1" applyFill="1" applyBorder="1" applyAlignment="1">
      <alignment horizontal="center" vertical="center" wrapText="1"/>
    </xf>
    <xf numFmtId="0" fontId="25" fillId="12" borderId="1" xfId="0" applyFont="1" applyFill="1" applyBorder="1" applyAlignment="1">
      <alignment horizontal="center" vertical="center" wrapText="1"/>
    </xf>
    <xf numFmtId="0" fontId="25" fillId="12" borderId="75" xfId="0" applyFont="1" applyFill="1" applyBorder="1" applyAlignment="1">
      <alignment horizontal="center" vertical="center" wrapText="1"/>
    </xf>
    <xf numFmtId="0" fontId="6" fillId="9" borderId="1" xfId="0" applyFont="1" applyFill="1" applyBorder="1" applyAlignment="1">
      <alignment horizontal="center" vertical="center" wrapText="1"/>
    </xf>
    <xf numFmtId="0" fontId="25" fillId="0" borderId="5" xfId="0" applyFont="1" applyBorder="1" applyAlignment="1">
      <alignment horizontal="center" vertical="center" wrapText="1"/>
    </xf>
    <xf numFmtId="0" fontId="25" fillId="0" borderId="7" xfId="0" applyFont="1" applyBorder="1" applyAlignment="1">
      <alignment horizontal="center" vertical="center" wrapText="1"/>
    </xf>
    <xf numFmtId="0" fontId="24" fillId="4" borderId="1" xfId="0" applyFont="1" applyFill="1" applyBorder="1" applyAlignment="1">
      <alignment horizontal="center" vertical="center"/>
    </xf>
    <xf numFmtId="0" fontId="25" fillId="0" borderId="10" xfId="0" applyFont="1" applyBorder="1" applyAlignment="1">
      <alignment horizontal="center" vertical="center" wrapText="1"/>
    </xf>
    <xf numFmtId="0" fontId="25" fillId="0" borderId="16" xfId="0" applyFont="1" applyBorder="1" applyAlignment="1">
      <alignment horizontal="center" vertical="center" wrapText="1"/>
    </xf>
    <xf numFmtId="0" fontId="5" fillId="0" borderId="10" xfId="0" applyFont="1" applyBorder="1" applyAlignment="1">
      <alignment horizontal="left" vertical="center" wrapText="1"/>
    </xf>
    <xf numFmtId="0" fontId="5" fillId="0" borderId="16" xfId="0" applyFont="1" applyBorder="1" applyAlignment="1">
      <alignment horizontal="left" vertical="center" wrapText="1"/>
    </xf>
    <xf numFmtId="0" fontId="10" fillId="5" borderId="5" xfId="0" applyFont="1" applyFill="1" applyBorder="1" applyAlignment="1" applyProtection="1">
      <alignment horizontal="left" vertical="center"/>
      <protection locked="0"/>
    </xf>
    <xf numFmtId="0" fontId="10" fillId="5" borderId="19" xfId="0" applyFont="1" applyFill="1" applyBorder="1" applyAlignment="1" applyProtection="1">
      <alignment horizontal="left" vertical="center"/>
      <protection locked="0"/>
    </xf>
    <xf numFmtId="0" fontId="10" fillId="5" borderId="7" xfId="0" applyFont="1" applyFill="1" applyBorder="1" applyAlignment="1" applyProtection="1">
      <alignment horizontal="left" vertical="center"/>
      <protection locked="0"/>
    </xf>
    <xf numFmtId="0" fontId="10" fillId="5" borderId="6" xfId="0" applyFont="1" applyFill="1" applyBorder="1" applyAlignment="1" applyProtection="1">
      <alignment horizontal="left" vertical="center"/>
      <protection locked="0"/>
    </xf>
    <xf numFmtId="0" fontId="10" fillId="5" borderId="8" xfId="0" applyFont="1" applyFill="1" applyBorder="1" applyAlignment="1" applyProtection="1">
      <alignment horizontal="left" vertical="center"/>
      <protection locked="0"/>
    </xf>
    <xf numFmtId="0" fontId="10" fillId="5" borderId="4" xfId="0" applyFont="1" applyFill="1" applyBorder="1" applyAlignment="1" applyProtection="1">
      <alignment horizontal="left" vertical="center"/>
      <protection locked="0"/>
    </xf>
    <xf numFmtId="0" fontId="9" fillId="0" borderId="5" xfId="0" applyFont="1" applyBorder="1" applyAlignment="1" applyProtection="1">
      <alignment horizontal="center" vertical="center" wrapText="1"/>
      <protection locked="0"/>
    </xf>
    <xf numFmtId="0" fontId="9" fillId="0" borderId="7" xfId="0" applyFont="1" applyBorder="1" applyAlignment="1" applyProtection="1">
      <alignment horizontal="center" vertical="center" wrapText="1"/>
      <protection locked="0"/>
    </xf>
    <xf numFmtId="0" fontId="9" fillId="0" borderId="8" xfId="0" applyFont="1" applyBorder="1" applyAlignment="1" applyProtection="1">
      <alignment horizontal="center" vertical="center" wrapText="1"/>
      <protection locked="0"/>
    </xf>
    <xf numFmtId="0" fontId="24" fillId="7" borderId="17" xfId="0" applyFont="1" applyFill="1" applyBorder="1" applyAlignment="1">
      <alignment horizontal="center" vertical="center" wrapText="1"/>
    </xf>
    <xf numFmtId="0" fontId="24" fillId="7" borderId="18" xfId="0" applyFont="1" applyFill="1" applyBorder="1" applyAlignment="1">
      <alignment horizontal="center" vertical="center" wrapText="1"/>
    </xf>
    <xf numFmtId="0" fontId="24" fillId="7" borderId="2" xfId="0" applyFont="1" applyFill="1" applyBorder="1" applyAlignment="1">
      <alignment horizontal="center" vertical="center" wrapText="1"/>
    </xf>
    <xf numFmtId="0" fontId="25" fillId="0" borderId="3" xfId="0" applyFont="1" applyBorder="1" applyAlignment="1">
      <alignment horizontal="center" vertical="center" wrapText="1"/>
    </xf>
    <xf numFmtId="0" fontId="5" fillId="0" borderId="10" xfId="0" applyFont="1" applyBorder="1" applyAlignment="1">
      <alignment horizontal="center" vertical="center"/>
    </xf>
    <xf numFmtId="0" fontId="5" fillId="0" borderId="16" xfId="0" applyFont="1" applyBorder="1" applyAlignment="1">
      <alignment horizontal="center" vertical="center"/>
    </xf>
    <xf numFmtId="0" fontId="5" fillId="0" borderId="3" xfId="0" applyFont="1" applyBorder="1" applyAlignment="1">
      <alignment horizontal="center" vertical="center"/>
    </xf>
    <xf numFmtId="10" fontId="5" fillId="12" borderId="75" xfId="3" applyNumberFormat="1" applyFont="1" applyFill="1" applyBorder="1" applyAlignment="1" applyProtection="1">
      <alignment horizontal="center" vertical="center" wrapText="1"/>
    </xf>
    <xf numFmtId="0" fontId="0" fillId="0" borderId="17" xfId="4" applyFont="1" applyFill="1" applyBorder="1" applyAlignment="1">
      <alignment horizontal="right" vertical="center" wrapText="1"/>
    </xf>
    <xf numFmtId="0" fontId="0" fillId="0" borderId="18" xfId="4" applyFont="1" applyFill="1" applyBorder="1" applyAlignment="1">
      <alignment horizontal="right" vertical="center" wrapText="1"/>
    </xf>
    <xf numFmtId="0" fontId="0" fillId="0" borderId="2" xfId="4" applyFont="1" applyFill="1" applyBorder="1" applyAlignment="1">
      <alignment horizontal="right" vertical="center" wrapText="1"/>
    </xf>
    <xf numFmtId="0" fontId="0" fillId="14" borderId="1" xfId="0" applyFill="1" applyBorder="1" applyAlignment="1">
      <alignment horizontal="center"/>
    </xf>
    <xf numFmtId="0" fontId="26" fillId="2" borderId="1" xfId="0" applyFont="1" applyFill="1" applyBorder="1" applyAlignment="1">
      <alignment horizontal="center" wrapText="1"/>
    </xf>
    <xf numFmtId="0" fontId="29" fillId="2" borderId="0" xfId="0" applyFont="1" applyFill="1" applyAlignment="1">
      <alignment horizontal="center"/>
    </xf>
    <xf numFmtId="0" fontId="36" fillId="0" borderId="1" xfId="0" applyFont="1" applyBorder="1" applyAlignment="1">
      <alignment horizontal="center" vertical="center" wrapText="1"/>
    </xf>
    <xf numFmtId="9" fontId="30" fillId="0" borderId="76" xfId="3" applyFont="1" applyBorder="1" applyAlignment="1">
      <alignment horizontal="center"/>
    </xf>
    <xf numFmtId="9" fontId="30" fillId="0" borderId="77" xfId="3" applyFont="1" applyBorder="1" applyAlignment="1">
      <alignment horizontal="center"/>
    </xf>
    <xf numFmtId="0" fontId="29" fillId="9" borderId="9" xfId="0" applyFont="1" applyFill="1" applyBorder="1" applyAlignment="1">
      <alignment horizontal="center"/>
    </xf>
    <xf numFmtId="0" fontId="29" fillId="9" borderId="4" xfId="0" applyFont="1" applyFill="1" applyBorder="1" applyAlignment="1">
      <alignment horizontal="center"/>
    </xf>
    <xf numFmtId="0" fontId="31" fillId="0" borderId="75" xfId="0" applyFont="1" applyBorder="1" applyAlignment="1">
      <alignment horizontal="center" vertical="center" wrapText="1"/>
    </xf>
    <xf numFmtId="0" fontId="34" fillId="0" borderId="0" xfId="0" applyFont="1"/>
    <xf numFmtId="0" fontId="27" fillId="0" borderId="0" xfId="0" applyFont="1"/>
    <xf numFmtId="0" fontId="31" fillId="0" borderId="1" xfId="0" applyFont="1" applyBorder="1" applyAlignment="1">
      <alignment horizontal="center" vertical="center" wrapText="1"/>
    </xf>
    <xf numFmtId="9" fontId="30" fillId="0" borderId="1" xfId="3" applyFont="1" applyBorder="1" applyAlignment="1">
      <alignment horizontal="center"/>
    </xf>
    <xf numFmtId="0" fontId="7" fillId="2" borderId="0" xfId="0" applyFont="1" applyFill="1" applyAlignment="1">
      <alignment horizontal="center"/>
    </xf>
    <xf numFmtId="0" fontId="20" fillId="11" borderId="10" xfId="0" applyFont="1" applyFill="1" applyBorder="1" applyAlignment="1">
      <alignment horizontal="center" vertical="center" wrapText="1"/>
    </xf>
    <xf numFmtId="0" fontId="20" fillId="11" borderId="16" xfId="0" applyFont="1" applyFill="1" applyBorder="1" applyAlignment="1">
      <alignment horizontal="center" vertical="center" wrapText="1"/>
    </xf>
    <xf numFmtId="0" fontId="20" fillId="11" borderId="3" xfId="0" applyFont="1" applyFill="1" applyBorder="1" applyAlignment="1">
      <alignment horizontal="center" vertical="center" wrapText="1"/>
    </xf>
    <xf numFmtId="0" fontId="18" fillId="11" borderId="17" xfId="0" applyFont="1" applyFill="1" applyBorder="1" applyAlignment="1">
      <alignment horizontal="center" vertical="center" wrapText="1"/>
    </xf>
    <xf numFmtId="0" fontId="18" fillId="11" borderId="18" xfId="0" applyFont="1" applyFill="1" applyBorder="1" applyAlignment="1">
      <alignment horizontal="center" vertical="center" wrapText="1"/>
    </xf>
    <xf numFmtId="0" fontId="18" fillId="11" borderId="2" xfId="0" applyFont="1" applyFill="1" applyBorder="1" applyAlignment="1">
      <alignment horizontal="center" vertical="center" wrapText="1"/>
    </xf>
    <xf numFmtId="0" fontId="23" fillId="10" borderId="10" xfId="0" applyFont="1" applyFill="1" applyBorder="1" applyAlignment="1">
      <alignment horizontal="center" vertical="center" wrapText="1"/>
    </xf>
    <xf numFmtId="0" fontId="23" fillId="10" borderId="16" xfId="0" applyFont="1" applyFill="1" applyBorder="1" applyAlignment="1">
      <alignment horizontal="center" vertical="center" wrapText="1"/>
    </xf>
    <xf numFmtId="0" fontId="23" fillId="10" borderId="3" xfId="0" applyFont="1" applyFill="1" applyBorder="1" applyAlignment="1">
      <alignment horizontal="center" vertical="center" wrapText="1"/>
    </xf>
    <xf numFmtId="0" fontId="13" fillId="0" borderId="5" xfId="0" applyFont="1" applyBorder="1" applyAlignment="1" applyProtection="1">
      <alignment horizontal="center" wrapText="1"/>
      <protection locked="0"/>
    </xf>
    <xf numFmtId="0" fontId="13" fillId="0" borderId="7" xfId="0" applyFont="1" applyBorder="1" applyAlignment="1" applyProtection="1">
      <alignment horizontal="center" wrapText="1"/>
      <protection locked="0"/>
    </xf>
    <xf numFmtId="0" fontId="13" fillId="0" borderId="8" xfId="0" applyFont="1" applyBorder="1" applyAlignment="1" applyProtection="1">
      <alignment horizontal="center" wrapText="1"/>
      <protection locked="0"/>
    </xf>
    <xf numFmtId="0" fontId="14" fillId="0" borderId="5" xfId="0" applyFont="1" applyBorder="1" applyAlignment="1" applyProtection="1">
      <alignment horizontal="center" vertical="center" wrapText="1"/>
      <protection locked="0"/>
    </xf>
    <xf numFmtId="0" fontId="14" fillId="0" borderId="7" xfId="0" applyFont="1" applyBorder="1" applyAlignment="1" applyProtection="1">
      <alignment horizontal="center" vertical="center" wrapText="1"/>
      <protection locked="0"/>
    </xf>
    <xf numFmtId="0" fontId="14" fillId="0" borderId="8" xfId="0" applyFont="1" applyBorder="1" applyAlignment="1" applyProtection="1">
      <alignment horizontal="center" vertical="center" wrapText="1"/>
      <protection locked="0"/>
    </xf>
    <xf numFmtId="0" fontId="22" fillId="9" borderId="1" xfId="0" applyFont="1" applyFill="1" applyBorder="1" applyAlignment="1">
      <alignment horizontal="center" vertical="center" wrapText="1"/>
    </xf>
    <xf numFmtId="0" fontId="23" fillId="8" borderId="10" xfId="0" applyFont="1" applyFill="1" applyBorder="1" applyAlignment="1">
      <alignment horizontal="center" vertical="center" wrapText="1"/>
    </xf>
    <xf numFmtId="0" fontId="23" fillId="8" borderId="16" xfId="0" applyFont="1" applyFill="1" applyBorder="1" applyAlignment="1">
      <alignment horizontal="center" vertical="center" wrapText="1"/>
    </xf>
    <xf numFmtId="0" fontId="23" fillId="8" borderId="3" xfId="0" applyFont="1" applyFill="1" applyBorder="1" applyAlignment="1">
      <alignment horizontal="center" vertical="center" wrapText="1"/>
    </xf>
    <xf numFmtId="0" fontId="18" fillId="8" borderId="8" xfId="0" applyFont="1" applyFill="1" applyBorder="1" applyAlignment="1">
      <alignment horizontal="center" vertical="center" wrapText="1"/>
    </xf>
    <xf numFmtId="0" fontId="18" fillId="8" borderId="18" xfId="0" applyFont="1" applyFill="1" applyBorder="1" applyAlignment="1">
      <alignment horizontal="center" vertical="center" wrapText="1"/>
    </xf>
    <xf numFmtId="0" fontId="18" fillId="8" borderId="2" xfId="0" applyFont="1" applyFill="1" applyBorder="1" applyAlignment="1">
      <alignment horizontal="center" vertical="center" wrapText="1"/>
    </xf>
    <xf numFmtId="42" fontId="18" fillId="10" borderId="17" xfId="0" applyNumberFormat="1" applyFont="1" applyFill="1" applyBorder="1" applyAlignment="1">
      <alignment horizontal="center" vertical="center" wrapText="1"/>
    </xf>
    <xf numFmtId="42" fontId="18" fillId="10" borderId="18" xfId="0" applyNumberFormat="1" applyFont="1" applyFill="1" applyBorder="1" applyAlignment="1">
      <alignment horizontal="center" vertical="center" wrapText="1"/>
    </xf>
    <xf numFmtId="42" fontId="18" fillId="10" borderId="2" xfId="0" applyNumberFormat="1" applyFont="1" applyFill="1" applyBorder="1" applyAlignment="1">
      <alignment horizontal="center" vertical="center" wrapText="1"/>
    </xf>
  </cellXfs>
  <cellStyles count="12">
    <cellStyle name="Hipervínculo" xfId="4" builtinId="8"/>
    <cellStyle name="Hipervínculo 2" xfId="7" xr:uid="{53842A0E-297E-5E47-9825-487577DF701A}"/>
    <cellStyle name="Millares" xfId="5" builtinId="3"/>
    <cellStyle name="Millares [0]" xfId="1" builtinId="6"/>
    <cellStyle name="Moneda [0]" xfId="2" builtinId="7"/>
    <cellStyle name="Moneda 2" xfId="10" xr:uid="{585848B3-98EB-7146-BBCB-6E0A8DEFEF6B}"/>
    <cellStyle name="Normal" xfId="0" builtinId="0"/>
    <cellStyle name="Normal 12" xfId="6" xr:uid="{015E8FF6-EB6E-DB4F-A045-EB2785A15942}"/>
    <cellStyle name="Normal 12 2" xfId="8" xr:uid="{9E592C26-7D03-7E4A-9B4E-74A798CE14F5}"/>
    <cellStyle name="Normal 2 3" xfId="9" xr:uid="{3E179DB3-8C45-A843-B658-D6DD36067FF6}"/>
    <cellStyle name="Normal 3" xfId="11" xr:uid="{EEA37115-962A-034A-85AE-851C730F2471}"/>
    <cellStyle name="Porcentaje" xfId="3" builtinId="5"/>
  </cellStyles>
  <dxfs count="9">
    <dxf>
      <font>
        <color rgb="FF9C0006"/>
      </font>
      <fill>
        <patternFill>
          <bgColor rgb="FFFFC7CE"/>
        </patternFill>
      </fill>
    </dxf>
    <dxf>
      <font>
        <color rgb="FF006100"/>
      </font>
      <fill>
        <patternFill>
          <bgColor rgb="FFC6EFCE"/>
        </patternFill>
      </fill>
    </dxf>
    <dxf>
      <fill>
        <patternFill patternType="solid">
          <bgColor theme="0"/>
        </patternFill>
      </fill>
    </dxf>
    <dxf>
      <font>
        <color rgb="FF9C0006"/>
      </font>
      <fill>
        <patternFill>
          <bgColor rgb="FFFFC7CE"/>
        </patternFill>
      </fill>
    </dxf>
    <dxf>
      <font>
        <color rgb="FF006100"/>
      </font>
      <fill>
        <patternFill>
          <bgColor rgb="FFC6EFCE"/>
        </patternFill>
      </fill>
    </dxf>
    <dxf>
      <fill>
        <patternFill patternType="solid">
          <bgColor theme="0"/>
        </patternFill>
      </fill>
    </dxf>
    <dxf>
      <font>
        <color rgb="FF9C0006"/>
      </font>
      <fill>
        <patternFill>
          <bgColor rgb="FFFFC7CE"/>
        </patternFill>
      </fill>
    </dxf>
    <dxf>
      <font>
        <color rgb="FF006100"/>
      </font>
      <fill>
        <patternFill>
          <bgColor rgb="FFC6EFCE"/>
        </patternFill>
      </fill>
    </dxf>
    <dxf>
      <fill>
        <patternFill patternType="solid">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7.xml"/><Relationship Id="rId26" Type="http://schemas.openxmlformats.org/officeDocument/2006/relationships/worksheet" Target="worksheets/sheet25.xml"/><Relationship Id="rId3" Type="http://schemas.openxmlformats.org/officeDocument/2006/relationships/worksheet" Target="worksheets/sheet3.xml"/><Relationship Id="rId21" Type="http://schemas.openxmlformats.org/officeDocument/2006/relationships/worksheet" Target="worksheets/sheet20.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6.xml"/><Relationship Id="rId25" Type="http://schemas.openxmlformats.org/officeDocument/2006/relationships/worksheet" Target="worksheets/sheet24.xml"/><Relationship Id="rId2" Type="http://schemas.openxmlformats.org/officeDocument/2006/relationships/worksheet" Target="worksheets/sheet2.xml"/><Relationship Id="rId16" Type="http://schemas.openxmlformats.org/officeDocument/2006/relationships/worksheet" Target="worksheets/sheet15.xml"/><Relationship Id="rId20" Type="http://schemas.openxmlformats.org/officeDocument/2006/relationships/worksheet" Target="worksheets/sheet19.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3.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hartsheet" Target="chartsheets/sheet1.xml"/><Relationship Id="rId23" Type="http://schemas.openxmlformats.org/officeDocument/2006/relationships/worksheet" Target="worksheets/sheet22.xml"/><Relationship Id="rId28"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8.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1.xml"/><Relationship Id="rId27" Type="http://schemas.openxmlformats.org/officeDocument/2006/relationships/worksheet" Target="worksheets/sheet26.xml"/><Relationship Id="rId30"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MEJORA EN LA CALIDAD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'M. Calidad'!$V$11</c:f>
              <c:strCache>
                <c:ptCount val="1"/>
                <c:pt idx="0">
                  <c:v>TOTAL TRIMESTRE 1º</c:v>
                </c:pt>
              </c:strCache>
            </c:strRef>
          </c:tx>
          <c:spPr>
            <a:solidFill>
              <a:schemeClr val="accent1"/>
            </a:solidFill>
            <a:ln>
              <a:noFill/>
            </a:ln>
            <a:effectLst/>
          </c:spPr>
          <c:invertIfNegative val="0"/>
          <c:val>
            <c:numRef>
              <c:f>'M. Calidad'!$V$12:$V$22</c:f>
            </c:numRef>
          </c:val>
          <c:extLst>
            <c:ext xmlns:c16="http://schemas.microsoft.com/office/drawing/2014/chart" uri="{C3380CC4-5D6E-409C-BE32-E72D297353CC}">
              <c16:uniqueId val="{00000000-FF59-DF46-BC3B-624B7A85C95B}"/>
            </c:ext>
          </c:extLst>
        </c:ser>
        <c:ser>
          <c:idx val="1"/>
          <c:order val="1"/>
          <c:tx>
            <c:strRef>
              <c:f>'M. Calidad'!$W$11</c:f>
              <c:strCache>
                <c:ptCount val="1"/>
              </c:strCache>
            </c:strRef>
          </c:tx>
          <c:spPr>
            <a:solidFill>
              <a:schemeClr val="accent2"/>
            </a:solidFill>
            <a:ln>
              <a:noFill/>
            </a:ln>
            <a:effectLst/>
          </c:spPr>
          <c:invertIfNegative val="0"/>
          <c:val>
            <c:numRef>
              <c:f>'M. Calidad'!$W$12:$W$22</c:f>
            </c:numRef>
          </c:val>
          <c:extLst>
            <c:ext xmlns:c16="http://schemas.microsoft.com/office/drawing/2014/chart" uri="{C3380CC4-5D6E-409C-BE32-E72D297353CC}">
              <c16:uniqueId val="{00000001-FF59-DF46-BC3B-624B7A85C95B}"/>
            </c:ext>
          </c:extLst>
        </c:ser>
        <c:ser>
          <c:idx val="3"/>
          <c:order val="2"/>
          <c:tx>
            <c:strRef>
              <c:f>'M. Calidad'!$AI$11</c:f>
              <c:strCache>
                <c:ptCount val="1"/>
                <c:pt idx="0">
                  <c:v>TOTAL TRIMESTRE 2º</c:v>
                </c:pt>
              </c:strCache>
            </c:strRef>
          </c:tx>
          <c:spPr>
            <a:solidFill>
              <a:schemeClr val="accent4"/>
            </a:solidFill>
            <a:ln>
              <a:noFill/>
            </a:ln>
            <a:effectLst/>
          </c:spPr>
          <c:invertIfNegative val="0"/>
          <c:val>
            <c:numRef>
              <c:f>'M. Calidad'!$AI$12:$AI$22</c:f>
            </c:numRef>
          </c:val>
          <c:extLst>
            <c:ext xmlns:c16="http://schemas.microsoft.com/office/drawing/2014/chart" uri="{C3380CC4-5D6E-409C-BE32-E72D297353CC}">
              <c16:uniqueId val="{00000002-FF59-DF46-BC3B-624B7A85C95B}"/>
            </c:ext>
          </c:extLst>
        </c:ser>
        <c:ser>
          <c:idx val="4"/>
          <c:order val="3"/>
          <c:tx>
            <c:strRef>
              <c:f>'M. Calidad'!$AJ$11</c:f>
              <c:strCache>
                <c:ptCount val="1"/>
              </c:strCache>
            </c:strRef>
          </c:tx>
          <c:spPr>
            <a:solidFill>
              <a:schemeClr val="accent5"/>
            </a:solidFill>
            <a:ln>
              <a:noFill/>
            </a:ln>
            <a:effectLst/>
          </c:spPr>
          <c:invertIfNegative val="0"/>
          <c:val>
            <c:numRef>
              <c:f>'M. Calidad'!$AJ$12:$AJ$22</c:f>
            </c:numRef>
          </c:val>
          <c:extLst>
            <c:ext xmlns:c16="http://schemas.microsoft.com/office/drawing/2014/chart" uri="{C3380CC4-5D6E-409C-BE32-E72D297353CC}">
              <c16:uniqueId val="{00000003-FF59-DF46-BC3B-624B7A85C95B}"/>
            </c:ext>
          </c:extLst>
        </c:ser>
        <c:ser>
          <c:idx val="5"/>
          <c:order val="4"/>
          <c:tx>
            <c:strRef>
              <c:f>'M. Calidad'!$G$14</c:f>
              <c:strCache>
                <c:ptCount val="1"/>
                <c:pt idx="0">
                  <c:v>TASA DE CAIDAS EN HOSPITALIZACION </c:v>
                </c:pt>
              </c:strCache>
            </c:strRef>
          </c:tx>
          <c:spPr>
            <a:solidFill>
              <a:schemeClr val="accent6"/>
            </a:solidFill>
            <a:ln>
              <a:noFill/>
            </a:ln>
            <a:effectLst/>
          </c:spPr>
          <c:invertIfNegative val="0"/>
          <c:val>
            <c:numRef>
              <c:f>'M. Calidad'!$AK$12:$AK$22</c:f>
              <c:numCache>
                <c:formatCode>_(* #,##0_);_(* \(#,##0\);_(* "-"_);_(@_)</c:formatCode>
                <c:ptCount val="5"/>
                <c:pt idx="0" formatCode="0%">
                  <c:v>0</c:v>
                </c:pt>
                <c:pt idx="1">
                  <c:v>0</c:v>
                </c:pt>
                <c:pt idx="2" formatCode="0%">
                  <c:v>0</c:v>
                </c:pt>
                <c:pt idx="3" formatCode="0%">
                  <c:v>0</c:v>
                </c:pt>
                <c:pt idx="4" formatCode="#,##0.00">
                  <c:v>0</c:v>
                </c:pt>
              </c:numCache>
            </c:numRef>
          </c:val>
          <c:extLst>
            <c:ext xmlns:c16="http://schemas.microsoft.com/office/drawing/2014/chart" uri="{C3380CC4-5D6E-409C-BE32-E72D297353CC}">
              <c16:uniqueId val="{00000004-FF59-DF46-BC3B-624B7A85C95B}"/>
            </c:ext>
          </c:extLst>
        </c:ser>
        <c:ser>
          <c:idx val="6"/>
          <c:order val="5"/>
          <c:tx>
            <c:strRef>
              <c:f>'M. Calidad'!$AV$11</c:f>
              <c:strCache>
                <c:ptCount val="1"/>
                <c:pt idx="0">
                  <c:v>TOTAL TRIMESTRE 3º</c:v>
                </c:pt>
              </c:strCache>
            </c:strRef>
          </c:tx>
          <c:spPr>
            <a:solidFill>
              <a:schemeClr val="accent1">
                <a:lumMod val="60000"/>
              </a:schemeClr>
            </a:solidFill>
            <a:ln>
              <a:noFill/>
            </a:ln>
            <a:effectLst/>
          </c:spPr>
          <c:invertIfNegative val="0"/>
          <c:val>
            <c:numRef>
              <c:f>'M. Calidad'!$AV$12:$AV$22</c:f>
            </c:numRef>
          </c:val>
          <c:extLst>
            <c:ext xmlns:c16="http://schemas.microsoft.com/office/drawing/2014/chart" uri="{C3380CC4-5D6E-409C-BE32-E72D297353CC}">
              <c16:uniqueId val="{00000005-FF59-DF46-BC3B-624B7A85C95B}"/>
            </c:ext>
          </c:extLst>
        </c:ser>
        <c:ser>
          <c:idx val="7"/>
          <c:order val="6"/>
          <c:tx>
            <c:strRef>
              <c:f>'M. Calidad'!$AW$11</c:f>
              <c:strCache>
                <c:ptCount val="1"/>
              </c:strCache>
            </c:strRef>
          </c:tx>
          <c:spPr>
            <a:solidFill>
              <a:schemeClr val="accent2">
                <a:lumMod val="60000"/>
              </a:schemeClr>
            </a:solidFill>
            <a:ln>
              <a:noFill/>
            </a:ln>
            <a:effectLst/>
          </c:spPr>
          <c:invertIfNegative val="0"/>
          <c:val>
            <c:numRef>
              <c:f>'M. Calidad'!$AW$12:$AW$22</c:f>
            </c:numRef>
          </c:val>
          <c:extLst>
            <c:ext xmlns:c16="http://schemas.microsoft.com/office/drawing/2014/chart" uri="{C3380CC4-5D6E-409C-BE32-E72D297353CC}">
              <c16:uniqueId val="{00000006-FF59-DF46-BC3B-624B7A85C95B}"/>
            </c:ext>
          </c:extLst>
        </c:ser>
        <c:ser>
          <c:idx val="8"/>
          <c:order val="7"/>
          <c:tx>
            <c:strRef>
              <c:f>'M. Calidad'!$G$15</c:f>
              <c:strCache>
                <c:ptCount val="1"/>
                <c:pt idx="0">
                  <c:v>PROPORCIÓN DE REINGRESOS EN URGENCIAS </c:v>
                </c:pt>
              </c:strCache>
            </c:strRef>
          </c:tx>
          <c:spPr>
            <a:solidFill>
              <a:schemeClr val="accent3">
                <a:lumMod val="60000"/>
              </a:schemeClr>
            </a:solidFill>
            <a:ln>
              <a:noFill/>
            </a:ln>
            <a:effectLst/>
          </c:spPr>
          <c:invertIfNegative val="0"/>
          <c:val>
            <c:numRef>
              <c:f>'M. Calidad'!$AX$12:$AX$22</c:f>
              <c:numCache>
                <c:formatCode>_(* #,##0_);_(* \(#,##0\);_(* "-"_);_(@_)</c:formatCode>
                <c:ptCount val="5"/>
                <c:pt idx="0" formatCode="0%">
                  <c:v>0</c:v>
                </c:pt>
                <c:pt idx="1">
                  <c:v>0</c:v>
                </c:pt>
                <c:pt idx="2" formatCode="0%">
                  <c:v>0</c:v>
                </c:pt>
                <c:pt idx="3" formatCode="0%">
                  <c:v>0</c:v>
                </c:pt>
                <c:pt idx="4" formatCode="#,##0.00">
                  <c:v>0</c:v>
                </c:pt>
              </c:numCache>
            </c:numRef>
          </c:val>
          <c:extLst>
            <c:ext xmlns:c16="http://schemas.microsoft.com/office/drawing/2014/chart" uri="{C3380CC4-5D6E-409C-BE32-E72D297353CC}">
              <c16:uniqueId val="{00000007-FF59-DF46-BC3B-624B7A85C95B}"/>
            </c:ext>
          </c:extLst>
        </c:ser>
        <c:ser>
          <c:idx val="9"/>
          <c:order val="8"/>
          <c:tx>
            <c:strRef>
              <c:f>'M. Calidad'!$BI$11</c:f>
              <c:strCache>
                <c:ptCount val="1"/>
                <c:pt idx="0">
                  <c:v>TOTAL TRIMESTRE 4º</c:v>
                </c:pt>
              </c:strCache>
            </c:strRef>
          </c:tx>
          <c:spPr>
            <a:solidFill>
              <a:schemeClr val="accent4">
                <a:lumMod val="60000"/>
              </a:schemeClr>
            </a:solidFill>
            <a:ln>
              <a:noFill/>
            </a:ln>
            <a:effectLst/>
          </c:spPr>
          <c:invertIfNegative val="0"/>
          <c:val>
            <c:numRef>
              <c:f>'M. Calidad'!$BI$12:$BI$22</c:f>
            </c:numRef>
          </c:val>
          <c:extLst>
            <c:ext xmlns:c16="http://schemas.microsoft.com/office/drawing/2014/chart" uri="{C3380CC4-5D6E-409C-BE32-E72D297353CC}">
              <c16:uniqueId val="{00000008-FF59-DF46-BC3B-624B7A85C95B}"/>
            </c:ext>
          </c:extLst>
        </c:ser>
        <c:ser>
          <c:idx val="10"/>
          <c:order val="9"/>
          <c:tx>
            <c:strRef>
              <c:f>'M. Calidad'!$BJ$11</c:f>
              <c:strCache>
                <c:ptCount val="1"/>
              </c:strCache>
            </c:strRef>
          </c:tx>
          <c:spPr>
            <a:solidFill>
              <a:schemeClr val="accent5">
                <a:lumMod val="60000"/>
              </a:schemeClr>
            </a:solidFill>
            <a:ln>
              <a:noFill/>
            </a:ln>
            <a:effectLst/>
          </c:spPr>
          <c:invertIfNegative val="0"/>
          <c:val>
            <c:numRef>
              <c:f>'M. Calidad'!$BJ$12:$BJ$22</c:f>
            </c:numRef>
          </c:val>
          <c:extLst>
            <c:ext xmlns:c16="http://schemas.microsoft.com/office/drawing/2014/chart" uri="{C3380CC4-5D6E-409C-BE32-E72D297353CC}">
              <c16:uniqueId val="{00000009-FF59-DF46-BC3B-624B7A85C95B}"/>
            </c:ext>
          </c:extLst>
        </c:ser>
        <c:dLbls>
          <c:showLegendKey val="0"/>
          <c:showVal val="0"/>
          <c:showCatName val="0"/>
          <c:showSerName val="0"/>
          <c:showPercent val="0"/>
          <c:showBubbleSize val="0"/>
        </c:dLbls>
        <c:gapWidth val="219"/>
        <c:overlap val="-27"/>
        <c:axId val="400497296"/>
        <c:axId val="744363600"/>
      </c:barChart>
      <c:catAx>
        <c:axId val="4004972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44363600"/>
        <c:crosses val="autoZero"/>
        <c:auto val="1"/>
        <c:lblAlgn val="ctr"/>
        <c:lblOffset val="100"/>
        <c:noMultiLvlLbl val="0"/>
      </c:catAx>
      <c:valAx>
        <c:axId val="74436360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004972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baseline="0">
                <a:solidFill>
                  <a:schemeClr val="tx1">
                    <a:lumMod val="65000"/>
                    <a:lumOff val="35000"/>
                  </a:schemeClr>
                </a:solidFill>
                <a:latin typeface="+mn-lt"/>
                <a:ea typeface="+mn-ea"/>
                <a:cs typeface="+mn-cs"/>
              </a:defRPr>
            </a:pPr>
            <a:r>
              <a:rPr lang="es-MX" b="1"/>
              <a:t>FACTURACION DE SERVICIOS </a:t>
            </a:r>
          </a:p>
        </c:rich>
      </c:tx>
      <c:overlay val="0"/>
      <c:spPr>
        <a:noFill/>
        <a:ln>
          <a:noFill/>
        </a:ln>
        <a:effectLst/>
      </c:spPr>
      <c:txPr>
        <a:bodyPr rot="0" spcFirstLastPara="1" vertOverflow="ellipsis" vert="horz" wrap="square" anchor="ctr" anchorCtr="1"/>
        <a:lstStyle/>
        <a:p>
          <a:pPr>
            <a:defRPr sz="1440" b="1"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'POA 2023'!$D$13</c:f>
              <c:strCache>
                <c:ptCount val="1"/>
                <c:pt idx="0">
                  <c:v>TOTAL VENTA DE SERVICIOS DE SALUD CONTRATADO</c:v>
                </c:pt>
              </c:strCache>
            </c:strRef>
          </c:tx>
          <c:spPr>
            <a:solidFill>
              <a:schemeClr val="accent1"/>
            </a:solidFill>
            <a:ln>
              <a:noFill/>
            </a:ln>
            <a:effectLst/>
          </c:spPr>
          <c:invertIfNegative val="0"/>
          <c:cat>
            <c:strRef>
              <c:f>'POA 2023'!$I$6:$L$6</c:f>
              <c:strCache>
                <c:ptCount val="4"/>
                <c:pt idx="0">
                  <c:v>2023-1</c:v>
                </c:pt>
                <c:pt idx="1">
                  <c:v>2023-2</c:v>
                </c:pt>
                <c:pt idx="2">
                  <c:v>2023-3</c:v>
                </c:pt>
                <c:pt idx="3">
                  <c:v>2023-4</c:v>
                </c:pt>
              </c:strCache>
            </c:strRef>
          </c:cat>
          <c:val>
            <c:numRef>
              <c:f>'POA 2023'!$I$13:$L$13</c:f>
            </c:numRef>
          </c:val>
          <c:extLst>
            <c:ext xmlns:c16="http://schemas.microsoft.com/office/drawing/2014/chart" uri="{C3380CC4-5D6E-409C-BE32-E72D297353CC}">
              <c16:uniqueId val="{00000000-1F9B-8443-948D-414181854A95}"/>
            </c:ext>
          </c:extLst>
        </c:ser>
        <c:ser>
          <c:idx val="1"/>
          <c:order val="1"/>
          <c:tx>
            <c:strRef>
              <c:f>'POA 2023'!$D$14</c:f>
              <c:strCache>
                <c:ptCount val="1"/>
                <c:pt idx="0">
                  <c:v>TOTAL VENTA DE SERVICIOS DE SALUD  FACTURADO</c:v>
                </c:pt>
              </c:strCache>
            </c:strRef>
          </c:tx>
          <c:spPr>
            <a:solidFill>
              <a:schemeClr val="accent2"/>
            </a:solidFill>
            <a:ln>
              <a:noFill/>
            </a:ln>
            <a:effectLst/>
          </c:spPr>
          <c:invertIfNegative val="0"/>
          <c:cat>
            <c:strRef>
              <c:f>'POA 2023'!$I$6:$L$6</c:f>
              <c:strCache>
                <c:ptCount val="4"/>
                <c:pt idx="0">
                  <c:v>2023-1</c:v>
                </c:pt>
                <c:pt idx="1">
                  <c:v>2023-2</c:v>
                </c:pt>
                <c:pt idx="2">
                  <c:v>2023-3</c:v>
                </c:pt>
                <c:pt idx="3">
                  <c:v>2023-4</c:v>
                </c:pt>
              </c:strCache>
            </c:strRef>
          </c:cat>
          <c:val>
            <c:numRef>
              <c:f>'POA 2023'!$I$14:$L$14</c:f>
            </c:numRef>
          </c:val>
          <c:extLst>
            <c:ext xmlns:c16="http://schemas.microsoft.com/office/drawing/2014/chart" uri="{C3380CC4-5D6E-409C-BE32-E72D297353CC}">
              <c16:uniqueId val="{00000001-1F9B-8443-948D-414181854A95}"/>
            </c:ext>
          </c:extLst>
        </c:ser>
        <c:ser>
          <c:idx val="2"/>
          <c:order val="2"/>
          <c:tx>
            <c:strRef>
              <c:f>'POA 2023'!$D$15</c:f>
              <c:strCache>
                <c:ptCount val="1"/>
                <c:pt idx="0">
                  <c:v>TOTAL VENTA DE SERVICIOS DE SALUD RECAUDO</c:v>
                </c:pt>
              </c:strCache>
            </c:strRef>
          </c:tx>
          <c:spPr>
            <a:solidFill>
              <a:schemeClr val="accent3"/>
            </a:solidFill>
            <a:ln>
              <a:noFill/>
            </a:ln>
            <a:effectLst/>
          </c:spPr>
          <c:invertIfNegative val="0"/>
          <c:cat>
            <c:strRef>
              <c:f>'POA 2023'!$I$6:$L$6</c:f>
              <c:strCache>
                <c:ptCount val="4"/>
                <c:pt idx="0">
                  <c:v>2023-1</c:v>
                </c:pt>
                <c:pt idx="1">
                  <c:v>2023-2</c:v>
                </c:pt>
                <c:pt idx="2">
                  <c:v>2023-3</c:v>
                </c:pt>
                <c:pt idx="3">
                  <c:v>2023-4</c:v>
                </c:pt>
              </c:strCache>
            </c:strRef>
          </c:cat>
          <c:val>
            <c:numRef>
              <c:f>'POA 2023'!$I$15:$L$15</c:f>
            </c:numRef>
          </c:val>
          <c:extLst>
            <c:ext xmlns:c16="http://schemas.microsoft.com/office/drawing/2014/chart" uri="{C3380CC4-5D6E-409C-BE32-E72D297353CC}">
              <c16:uniqueId val="{00000002-1F9B-8443-948D-414181854A95}"/>
            </c:ext>
          </c:extLst>
        </c:ser>
        <c:dLbls>
          <c:showLegendKey val="0"/>
          <c:showVal val="0"/>
          <c:showCatName val="0"/>
          <c:showSerName val="0"/>
          <c:showPercent val="0"/>
          <c:showBubbleSize val="0"/>
        </c:dLbls>
        <c:gapWidth val="150"/>
        <c:axId val="1140209711"/>
        <c:axId val="210296911"/>
      </c:barChart>
      <c:catAx>
        <c:axId val="114020971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s-CO"/>
          </a:p>
        </c:txPr>
        <c:crossAx val="210296911"/>
        <c:crosses val="autoZero"/>
        <c:auto val="1"/>
        <c:lblAlgn val="ctr"/>
        <c:lblOffset val="100"/>
        <c:noMultiLvlLbl val="0"/>
      </c:catAx>
      <c:valAx>
        <c:axId val="210296911"/>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s-CO"/>
          </a:p>
        </c:txPr>
        <c:crossAx val="1140209711"/>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1200" b="0" i="0" u="none" strike="noStrike" kern="1200" baseline="0">
                <a:solidFill>
                  <a:schemeClr val="tx1">
                    <a:lumMod val="65000"/>
                    <a:lumOff val="35000"/>
                  </a:schemeClr>
                </a:solidFill>
                <a:latin typeface="+mn-lt"/>
                <a:ea typeface="+mn-ea"/>
                <a:cs typeface="+mn-cs"/>
              </a:defRPr>
            </a:pPr>
            <a:endParaRPr lang="es-CO"/>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'POA 2023'!$D$22</c:f>
              <c:strCache>
                <c:ptCount val="1"/>
                <c:pt idx="0">
                  <c:v>PASIVO </c:v>
                </c:pt>
              </c:strCache>
            </c:strRef>
          </c:tx>
          <c:spPr>
            <a:solidFill>
              <a:schemeClr val="accent1"/>
            </a:solidFill>
            <a:ln>
              <a:noFill/>
            </a:ln>
            <a:effectLst/>
          </c:spPr>
          <c:invertIfNegative val="0"/>
          <c:cat>
            <c:strRef>
              <c:f>'POA 2023'!$I$6:$L$6</c:f>
              <c:strCache>
                <c:ptCount val="4"/>
                <c:pt idx="0">
                  <c:v>2023-1</c:v>
                </c:pt>
                <c:pt idx="1">
                  <c:v>2023-2</c:v>
                </c:pt>
                <c:pt idx="2">
                  <c:v>2023-3</c:v>
                </c:pt>
                <c:pt idx="3">
                  <c:v>2023-4</c:v>
                </c:pt>
              </c:strCache>
            </c:strRef>
          </c:cat>
          <c:val>
            <c:numRef>
              <c:f>'POA 2023'!$I$22:$L$22</c:f>
              <c:numCache>
                <c:formatCode>_("$"* #,##0_);_("$"* \(#,##0\);_("$"* "-"_);_(@_)</c:formatCode>
                <c:ptCount val="4"/>
                <c:pt idx="0">
                  <c:v>0</c:v>
                </c:pt>
                <c:pt idx="1">
                  <c:v>0</c:v>
                </c:pt>
                <c:pt idx="2">
                  <c:v>0</c:v>
                </c:pt>
                <c:pt idx="3">
                  <c:v>0</c:v>
                </c:pt>
              </c:numCache>
            </c:numRef>
          </c:val>
          <c:extLst>
            <c:ext xmlns:c16="http://schemas.microsoft.com/office/drawing/2014/chart" uri="{C3380CC4-5D6E-409C-BE32-E72D297353CC}">
              <c16:uniqueId val="{00000000-0932-AB40-A7A1-7939542A11F0}"/>
            </c:ext>
          </c:extLst>
        </c:ser>
        <c:dLbls>
          <c:showLegendKey val="0"/>
          <c:showVal val="0"/>
          <c:showCatName val="0"/>
          <c:showSerName val="0"/>
          <c:showPercent val="0"/>
          <c:showBubbleSize val="0"/>
        </c:dLbls>
        <c:gapWidth val="150"/>
        <c:axId val="263360831"/>
        <c:axId val="263362063"/>
      </c:barChart>
      <c:catAx>
        <c:axId val="26336083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63362063"/>
        <c:crosses val="autoZero"/>
        <c:auto val="1"/>
        <c:lblAlgn val="ctr"/>
        <c:lblOffset val="100"/>
        <c:noMultiLvlLbl val="0"/>
      </c:catAx>
      <c:valAx>
        <c:axId val="263362063"/>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63360831"/>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O"/>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'POA 2023'!$D$21</c:f>
              <c:strCache>
                <c:ptCount val="1"/>
                <c:pt idx="0">
                  <c:v>TOTAL CARTERA</c:v>
                </c:pt>
              </c:strCache>
            </c:strRef>
          </c:tx>
          <c:spPr>
            <a:solidFill>
              <a:schemeClr val="accent1"/>
            </a:solidFill>
            <a:ln>
              <a:noFill/>
            </a:ln>
            <a:effectLst/>
          </c:spPr>
          <c:invertIfNegative val="0"/>
          <c:cat>
            <c:strRef>
              <c:f>'POA 2023'!$I$6:$L$6</c:f>
              <c:strCache>
                <c:ptCount val="4"/>
                <c:pt idx="0">
                  <c:v>2023-1</c:v>
                </c:pt>
                <c:pt idx="1">
                  <c:v>2023-2</c:v>
                </c:pt>
                <c:pt idx="2">
                  <c:v>2023-3</c:v>
                </c:pt>
                <c:pt idx="3">
                  <c:v>2023-4</c:v>
                </c:pt>
              </c:strCache>
            </c:strRef>
          </c:cat>
          <c:val>
            <c:numRef>
              <c:f>'POA 2023'!$I$21:$L$21</c:f>
              <c:numCache>
                <c:formatCode>_("$"* #,##0_);_("$"* \(#,##0\);_("$"* "-"_);_(@_)</c:formatCode>
                <c:ptCount val="4"/>
                <c:pt idx="0">
                  <c:v>0</c:v>
                </c:pt>
                <c:pt idx="1">
                  <c:v>0</c:v>
                </c:pt>
                <c:pt idx="2">
                  <c:v>0</c:v>
                </c:pt>
                <c:pt idx="3">
                  <c:v>0</c:v>
                </c:pt>
              </c:numCache>
            </c:numRef>
          </c:val>
          <c:extLst>
            <c:ext xmlns:c16="http://schemas.microsoft.com/office/drawing/2014/chart" uri="{C3380CC4-5D6E-409C-BE32-E72D297353CC}">
              <c16:uniqueId val="{00000000-2BD8-EF45-BAD6-4752170B1740}"/>
            </c:ext>
          </c:extLst>
        </c:ser>
        <c:dLbls>
          <c:showLegendKey val="0"/>
          <c:showVal val="0"/>
          <c:showCatName val="0"/>
          <c:showSerName val="0"/>
          <c:showPercent val="0"/>
          <c:showBubbleSize val="0"/>
        </c:dLbls>
        <c:gapWidth val="219"/>
        <c:overlap val="-27"/>
        <c:axId val="210564271"/>
        <c:axId val="251203999"/>
      </c:barChart>
      <c:catAx>
        <c:axId val="21056427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51203999"/>
        <c:crosses val="autoZero"/>
        <c:auto val="1"/>
        <c:lblAlgn val="ctr"/>
        <c:lblOffset val="100"/>
        <c:noMultiLvlLbl val="0"/>
      </c:catAx>
      <c:valAx>
        <c:axId val="251203999"/>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10564271"/>
        <c:crosses val="autoZero"/>
        <c:crossBetween val="between"/>
      </c:valAx>
      <c:dTable>
        <c:showHorzBorder val="1"/>
        <c:showVertBorder val="1"/>
        <c:showOutline val="1"/>
        <c:showKeys val="0"/>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O"/>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BALANCE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'POA 2023'!$D$23</c:f>
              <c:strCache>
                <c:ptCount val="1"/>
                <c:pt idx="0">
                  <c:v>ACTIVO </c:v>
                </c:pt>
              </c:strCache>
            </c:strRef>
          </c:tx>
          <c:spPr>
            <a:solidFill>
              <a:schemeClr val="accent1"/>
            </a:solidFill>
            <a:ln>
              <a:noFill/>
            </a:ln>
            <a:effectLst/>
          </c:spPr>
          <c:invertIfNegative val="0"/>
          <c:cat>
            <c:strRef>
              <c:f>'POA 2023'!$I$6:$L$6</c:f>
              <c:strCache>
                <c:ptCount val="4"/>
                <c:pt idx="0">
                  <c:v>2023-1</c:v>
                </c:pt>
                <c:pt idx="1">
                  <c:v>2023-2</c:v>
                </c:pt>
                <c:pt idx="2">
                  <c:v>2023-3</c:v>
                </c:pt>
                <c:pt idx="3">
                  <c:v>2023-4</c:v>
                </c:pt>
              </c:strCache>
            </c:strRef>
          </c:cat>
          <c:val>
            <c:numRef>
              <c:f>'POA 2023'!$I$23:$M$23</c:f>
              <c:numCache>
                <c:formatCode>_("$"* #,##0_);_("$"* \(#,##0\);_("$"* "-"_);_(@_)</c:formatCode>
                <c:ptCount val="5"/>
                <c:pt idx="0">
                  <c:v>0</c:v>
                </c:pt>
                <c:pt idx="1">
                  <c:v>0</c:v>
                </c:pt>
                <c:pt idx="2">
                  <c:v>0</c:v>
                </c:pt>
                <c:pt idx="3">
                  <c:v>0</c:v>
                </c:pt>
                <c:pt idx="4">
                  <c:v>0</c:v>
                </c:pt>
              </c:numCache>
            </c:numRef>
          </c:val>
          <c:extLst>
            <c:ext xmlns:c16="http://schemas.microsoft.com/office/drawing/2014/chart" uri="{C3380CC4-5D6E-409C-BE32-E72D297353CC}">
              <c16:uniqueId val="{00000000-A4AF-7C4C-BF0C-7DE91395154A}"/>
            </c:ext>
          </c:extLst>
        </c:ser>
        <c:ser>
          <c:idx val="1"/>
          <c:order val="1"/>
          <c:tx>
            <c:strRef>
              <c:f>'POA 2023'!$D$24</c:f>
              <c:strCache>
                <c:ptCount val="1"/>
                <c:pt idx="0">
                  <c:v>PASIVO </c:v>
                </c:pt>
              </c:strCache>
            </c:strRef>
          </c:tx>
          <c:spPr>
            <a:solidFill>
              <a:schemeClr val="accent2"/>
            </a:solidFill>
            <a:ln>
              <a:noFill/>
            </a:ln>
            <a:effectLst/>
          </c:spPr>
          <c:invertIfNegative val="0"/>
          <c:cat>
            <c:strRef>
              <c:f>'POA 2023'!$I$6:$L$6</c:f>
              <c:strCache>
                <c:ptCount val="4"/>
                <c:pt idx="0">
                  <c:v>2023-1</c:v>
                </c:pt>
                <c:pt idx="1">
                  <c:v>2023-2</c:v>
                </c:pt>
                <c:pt idx="2">
                  <c:v>2023-3</c:v>
                </c:pt>
                <c:pt idx="3">
                  <c:v>2023-4</c:v>
                </c:pt>
              </c:strCache>
            </c:strRef>
          </c:cat>
          <c:val>
            <c:numRef>
              <c:f>'POA 2023'!$I$24:$M$24</c:f>
              <c:numCache>
                <c:formatCode>_("$"* #,##0_);_("$"* \(#,##0\);_("$"* "-"_);_(@_)</c:formatCode>
                <c:ptCount val="5"/>
                <c:pt idx="0">
                  <c:v>0</c:v>
                </c:pt>
                <c:pt idx="1">
                  <c:v>0</c:v>
                </c:pt>
                <c:pt idx="2">
                  <c:v>0</c:v>
                </c:pt>
                <c:pt idx="3">
                  <c:v>0</c:v>
                </c:pt>
                <c:pt idx="4">
                  <c:v>0</c:v>
                </c:pt>
              </c:numCache>
            </c:numRef>
          </c:val>
          <c:extLst>
            <c:ext xmlns:c16="http://schemas.microsoft.com/office/drawing/2014/chart" uri="{C3380CC4-5D6E-409C-BE32-E72D297353CC}">
              <c16:uniqueId val="{00000001-A4AF-7C4C-BF0C-7DE91395154A}"/>
            </c:ext>
          </c:extLst>
        </c:ser>
        <c:ser>
          <c:idx val="2"/>
          <c:order val="2"/>
          <c:tx>
            <c:strRef>
              <c:f>'POA 2023'!$D$25</c:f>
              <c:strCache>
                <c:ptCount val="1"/>
                <c:pt idx="0">
                  <c:v>PATRIMONIO</c:v>
                </c:pt>
              </c:strCache>
            </c:strRef>
          </c:tx>
          <c:spPr>
            <a:solidFill>
              <a:schemeClr val="accent3"/>
            </a:solidFill>
            <a:ln>
              <a:noFill/>
            </a:ln>
            <a:effectLst/>
          </c:spPr>
          <c:invertIfNegative val="0"/>
          <c:cat>
            <c:strRef>
              <c:f>'POA 2023'!$I$6:$L$6</c:f>
              <c:strCache>
                <c:ptCount val="4"/>
                <c:pt idx="0">
                  <c:v>2023-1</c:v>
                </c:pt>
                <c:pt idx="1">
                  <c:v>2023-2</c:v>
                </c:pt>
                <c:pt idx="2">
                  <c:v>2023-3</c:v>
                </c:pt>
                <c:pt idx="3">
                  <c:v>2023-4</c:v>
                </c:pt>
              </c:strCache>
            </c:strRef>
          </c:cat>
          <c:val>
            <c:numRef>
              <c:f>'POA 2023'!$I$25:$M$25</c:f>
              <c:numCache>
                <c:formatCode>_("$"* #,##0_);_("$"* \(#,##0\);_("$"* "-"_);_(@_)</c:formatCode>
                <c:ptCount val="5"/>
                <c:pt idx="0">
                  <c:v>0</c:v>
                </c:pt>
                <c:pt idx="1">
                  <c:v>0</c:v>
                </c:pt>
                <c:pt idx="2">
                  <c:v>0</c:v>
                </c:pt>
                <c:pt idx="3">
                  <c:v>0</c:v>
                </c:pt>
                <c:pt idx="4">
                  <c:v>0</c:v>
                </c:pt>
              </c:numCache>
            </c:numRef>
          </c:val>
          <c:extLst>
            <c:ext xmlns:c16="http://schemas.microsoft.com/office/drawing/2014/chart" uri="{C3380CC4-5D6E-409C-BE32-E72D297353CC}">
              <c16:uniqueId val="{00000002-A4AF-7C4C-BF0C-7DE91395154A}"/>
            </c:ext>
          </c:extLst>
        </c:ser>
        <c:dLbls>
          <c:showLegendKey val="0"/>
          <c:showVal val="0"/>
          <c:showCatName val="0"/>
          <c:showSerName val="0"/>
          <c:showPercent val="0"/>
          <c:showBubbleSize val="0"/>
        </c:dLbls>
        <c:gapWidth val="219"/>
        <c:overlap val="-27"/>
        <c:axId val="268379327"/>
        <c:axId val="268380975"/>
      </c:barChart>
      <c:catAx>
        <c:axId val="26837932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68380975"/>
        <c:crosses val="autoZero"/>
        <c:auto val="1"/>
        <c:lblAlgn val="ctr"/>
        <c:lblOffset val="100"/>
        <c:noMultiLvlLbl val="0"/>
      </c:catAx>
      <c:valAx>
        <c:axId val="268380975"/>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68379327"/>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O"/>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92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v>SATISFACCIÓN</c:v>
          </c:tx>
          <c:spPr>
            <a:solidFill>
              <a:schemeClr val="accent1"/>
            </a:solidFill>
            <a:ln>
              <a:noFill/>
            </a:ln>
            <a:effectLst/>
          </c:spPr>
          <c:invertIfNegative val="0"/>
          <c:cat>
            <c:strRef>
              <c:f>'POA 2023'!$I$6:$M$6</c:f>
              <c:strCache>
                <c:ptCount val="5"/>
                <c:pt idx="0">
                  <c:v>2023-1</c:v>
                </c:pt>
                <c:pt idx="1">
                  <c:v>2023-2</c:v>
                </c:pt>
                <c:pt idx="2">
                  <c:v>2023-3</c:v>
                </c:pt>
                <c:pt idx="3">
                  <c:v>2023-4</c:v>
                </c:pt>
                <c:pt idx="4">
                  <c:v>2023 AÑO</c:v>
                </c:pt>
              </c:strCache>
            </c:strRef>
          </c:cat>
          <c:val>
            <c:numRef>
              <c:f>'POA 2023'!$I$27:$M$27</c:f>
              <c:numCache>
                <c:formatCode>0.00%</c:formatCode>
                <c:ptCount val="5"/>
                <c:pt idx="0">
                  <c:v>0</c:v>
                </c:pt>
                <c:pt idx="1">
                  <c:v>0</c:v>
                </c:pt>
                <c:pt idx="2">
                  <c:v>0</c:v>
                </c:pt>
                <c:pt idx="3">
                  <c:v>0</c:v>
                </c:pt>
                <c:pt idx="4">
                  <c:v>0</c:v>
                </c:pt>
              </c:numCache>
            </c:numRef>
          </c:val>
          <c:extLst>
            <c:ext xmlns:c16="http://schemas.microsoft.com/office/drawing/2014/chart" uri="{C3380CC4-5D6E-409C-BE32-E72D297353CC}">
              <c16:uniqueId val="{00000000-7673-9440-916F-05ECB0A409B5}"/>
            </c:ext>
          </c:extLst>
        </c:ser>
        <c:dLbls>
          <c:showLegendKey val="0"/>
          <c:showVal val="0"/>
          <c:showCatName val="0"/>
          <c:showSerName val="0"/>
          <c:showPercent val="0"/>
          <c:showBubbleSize val="0"/>
        </c:dLbls>
        <c:gapWidth val="150"/>
        <c:axId val="263895119"/>
        <c:axId val="264027807"/>
      </c:barChart>
      <c:catAx>
        <c:axId val="26389511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s-CO"/>
          </a:p>
        </c:txPr>
        <c:crossAx val="264027807"/>
        <c:crosses val="autoZero"/>
        <c:auto val="1"/>
        <c:lblAlgn val="ctr"/>
        <c:lblOffset val="100"/>
        <c:noMultiLvlLbl val="0"/>
      </c:catAx>
      <c:valAx>
        <c:axId val="264027807"/>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s-CO"/>
          </a:p>
        </c:txPr>
        <c:crossAx val="263895119"/>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1600" b="0" i="0" u="none" strike="noStrike" kern="1200" baseline="0">
                <a:solidFill>
                  <a:schemeClr val="tx1">
                    <a:lumMod val="65000"/>
                    <a:lumOff val="35000"/>
                  </a:schemeClr>
                </a:solidFill>
                <a:latin typeface="+mn-lt"/>
                <a:ea typeface="+mn-ea"/>
                <a:cs typeface="+mn-cs"/>
              </a:defRPr>
            </a:pPr>
            <a:endParaRPr lang="es-CO"/>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600"/>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'POA 2023'!$D$32</c:f>
              <c:strCache>
                <c:ptCount val="1"/>
                <c:pt idx="0">
                  <c:v>TASA DE CAIDAS EN HOSPITALIZACION </c:v>
                </c:pt>
              </c:strCache>
            </c:strRef>
          </c:tx>
          <c:spPr>
            <a:solidFill>
              <a:schemeClr val="accent1"/>
            </a:solidFill>
            <a:ln>
              <a:noFill/>
            </a:ln>
            <a:effectLst/>
          </c:spPr>
          <c:invertIfNegative val="0"/>
          <c:cat>
            <c:strRef>
              <c:f>'POA 2023'!$I$6:$M$6</c:f>
              <c:strCache>
                <c:ptCount val="5"/>
                <c:pt idx="0">
                  <c:v>2023-1</c:v>
                </c:pt>
                <c:pt idx="1">
                  <c:v>2023-2</c:v>
                </c:pt>
                <c:pt idx="2">
                  <c:v>2023-3</c:v>
                </c:pt>
                <c:pt idx="3">
                  <c:v>2023-4</c:v>
                </c:pt>
                <c:pt idx="4">
                  <c:v>2023 AÑO</c:v>
                </c:pt>
              </c:strCache>
            </c:strRef>
          </c:cat>
          <c:val>
            <c:numRef>
              <c:f>'POA 2023'!$I$32:$M$32</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21F4-C74C-8010-E8D7B411F0B8}"/>
            </c:ext>
          </c:extLst>
        </c:ser>
        <c:dLbls>
          <c:showLegendKey val="0"/>
          <c:showVal val="0"/>
          <c:showCatName val="0"/>
          <c:showSerName val="0"/>
          <c:showPercent val="0"/>
          <c:showBubbleSize val="0"/>
        </c:dLbls>
        <c:gapWidth val="150"/>
        <c:axId val="260960127"/>
        <c:axId val="260961775"/>
      </c:barChart>
      <c:catAx>
        <c:axId val="26096012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60961775"/>
        <c:crosses val="autoZero"/>
        <c:auto val="1"/>
        <c:lblAlgn val="ctr"/>
        <c:lblOffset val="100"/>
        <c:noMultiLvlLbl val="0"/>
      </c:catAx>
      <c:valAx>
        <c:axId val="260961775"/>
        <c:scaling>
          <c:orientation val="minMax"/>
        </c:scaling>
        <c:delete val="0"/>
        <c:axPos val="l"/>
        <c:majorGridlines>
          <c:spPr>
            <a:ln w="9525" cap="flat" cmpd="sng" algn="ctr">
              <a:solidFill>
                <a:schemeClr val="tx1">
                  <a:lumMod val="15000"/>
                  <a:lumOff val="85000"/>
                </a:schemeClr>
              </a:solidFill>
              <a:round/>
            </a:ln>
            <a:effectLst/>
          </c:spPr>
        </c:majorGridlines>
        <c:title>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60960127"/>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O"/>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20" b="0" i="0" u="none" strike="noStrike" kern="1200" spc="0" baseline="0">
                <a:solidFill>
                  <a:schemeClr val="tx1">
                    <a:lumMod val="65000"/>
                    <a:lumOff val="35000"/>
                  </a:schemeClr>
                </a:solidFill>
                <a:latin typeface="+mn-lt"/>
                <a:ea typeface="+mn-ea"/>
                <a:cs typeface="+mn-cs"/>
              </a:defRPr>
            </a:pPr>
            <a:r>
              <a:rPr lang="es-MX"/>
              <a:t>REINGRESOS</a:t>
            </a:r>
          </a:p>
        </c:rich>
      </c:tx>
      <c:overlay val="0"/>
      <c:spPr>
        <a:noFill/>
        <a:ln>
          <a:noFill/>
        </a:ln>
        <a:effectLst/>
      </c:spPr>
      <c:txPr>
        <a:bodyPr rot="0" spcFirstLastPara="1" vertOverflow="ellipsis" vert="horz" wrap="square" anchor="ctr" anchorCtr="1"/>
        <a:lstStyle/>
        <a:p>
          <a:pPr>
            <a:defRPr sz="132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'POA 2023'!$D$33</c:f>
              <c:strCache>
                <c:ptCount val="1"/>
                <c:pt idx="0">
                  <c:v>PROPORCIÓN DE REINGRESOS EN URGENCIAS </c:v>
                </c:pt>
              </c:strCache>
            </c:strRef>
          </c:tx>
          <c:spPr>
            <a:solidFill>
              <a:schemeClr val="accent1"/>
            </a:solidFill>
            <a:ln>
              <a:noFill/>
            </a:ln>
            <a:effectLst/>
          </c:spPr>
          <c:invertIfNegative val="0"/>
          <c:cat>
            <c:strRef>
              <c:f>'POA 2023'!$I$6:$M$6</c:f>
              <c:strCache>
                <c:ptCount val="5"/>
                <c:pt idx="0">
                  <c:v>2023-1</c:v>
                </c:pt>
                <c:pt idx="1">
                  <c:v>2023-2</c:v>
                </c:pt>
                <c:pt idx="2">
                  <c:v>2023-3</c:v>
                </c:pt>
                <c:pt idx="3">
                  <c:v>2023-4</c:v>
                </c:pt>
                <c:pt idx="4">
                  <c:v>2023 AÑO</c:v>
                </c:pt>
              </c:strCache>
            </c:strRef>
          </c:cat>
          <c:val>
            <c:numRef>
              <c:f>'POA 2023'!$I$33:$M$33</c:f>
              <c:numCache>
                <c:formatCode>0.00%</c:formatCode>
                <c:ptCount val="5"/>
                <c:pt idx="0">
                  <c:v>0</c:v>
                </c:pt>
                <c:pt idx="1">
                  <c:v>0</c:v>
                </c:pt>
                <c:pt idx="2">
                  <c:v>0</c:v>
                </c:pt>
                <c:pt idx="3">
                  <c:v>0</c:v>
                </c:pt>
                <c:pt idx="4">
                  <c:v>0</c:v>
                </c:pt>
              </c:numCache>
            </c:numRef>
          </c:val>
          <c:extLst>
            <c:ext xmlns:c16="http://schemas.microsoft.com/office/drawing/2014/chart" uri="{C3380CC4-5D6E-409C-BE32-E72D297353CC}">
              <c16:uniqueId val="{00000000-A9CB-3347-B1E1-56B7F81D3AB1}"/>
            </c:ext>
          </c:extLst>
        </c:ser>
        <c:ser>
          <c:idx val="1"/>
          <c:order val="1"/>
          <c:tx>
            <c:strRef>
              <c:f>'POA 2023'!$D$34</c:f>
              <c:strCache>
                <c:ptCount val="1"/>
                <c:pt idx="0">
                  <c:v>PROPORCIÓN DE REINGRESOS EN HOSPITALIZACIÓN</c:v>
                </c:pt>
              </c:strCache>
            </c:strRef>
          </c:tx>
          <c:spPr>
            <a:solidFill>
              <a:schemeClr val="accent2"/>
            </a:solidFill>
            <a:ln>
              <a:noFill/>
            </a:ln>
            <a:effectLst/>
          </c:spPr>
          <c:invertIfNegative val="0"/>
          <c:cat>
            <c:strRef>
              <c:f>'POA 2023'!$I$6:$M$6</c:f>
              <c:strCache>
                <c:ptCount val="5"/>
                <c:pt idx="0">
                  <c:v>2023-1</c:v>
                </c:pt>
                <c:pt idx="1">
                  <c:v>2023-2</c:v>
                </c:pt>
                <c:pt idx="2">
                  <c:v>2023-3</c:v>
                </c:pt>
                <c:pt idx="3">
                  <c:v>2023-4</c:v>
                </c:pt>
                <c:pt idx="4">
                  <c:v>2023 AÑO</c:v>
                </c:pt>
              </c:strCache>
            </c:strRef>
          </c:cat>
          <c:val>
            <c:numRef>
              <c:f>'POA 2023'!$I$34:$M$34</c:f>
              <c:numCache>
                <c:formatCode>0.00%</c:formatCode>
                <c:ptCount val="5"/>
                <c:pt idx="0">
                  <c:v>0</c:v>
                </c:pt>
                <c:pt idx="1">
                  <c:v>0</c:v>
                </c:pt>
                <c:pt idx="2">
                  <c:v>0</c:v>
                </c:pt>
                <c:pt idx="3">
                  <c:v>0</c:v>
                </c:pt>
                <c:pt idx="4">
                  <c:v>0</c:v>
                </c:pt>
              </c:numCache>
            </c:numRef>
          </c:val>
          <c:extLst>
            <c:ext xmlns:c16="http://schemas.microsoft.com/office/drawing/2014/chart" uri="{C3380CC4-5D6E-409C-BE32-E72D297353CC}">
              <c16:uniqueId val="{00000001-A9CB-3347-B1E1-56B7F81D3AB1}"/>
            </c:ext>
          </c:extLst>
        </c:ser>
        <c:dLbls>
          <c:showLegendKey val="0"/>
          <c:showVal val="0"/>
          <c:showCatName val="0"/>
          <c:showSerName val="0"/>
          <c:showPercent val="0"/>
          <c:showBubbleSize val="0"/>
        </c:dLbls>
        <c:gapWidth val="219"/>
        <c:overlap val="-27"/>
        <c:axId val="269476063"/>
        <c:axId val="227275535"/>
      </c:barChart>
      <c:catAx>
        <c:axId val="26947606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s-CO"/>
          </a:p>
        </c:txPr>
        <c:crossAx val="227275535"/>
        <c:crosses val="autoZero"/>
        <c:auto val="1"/>
        <c:lblAlgn val="ctr"/>
        <c:lblOffset val="100"/>
        <c:noMultiLvlLbl val="0"/>
      </c:catAx>
      <c:valAx>
        <c:axId val="227275535"/>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s-CO"/>
          </a:p>
        </c:txPr>
        <c:crossAx val="269476063"/>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1100" b="0" i="0" u="none" strike="noStrike" kern="1200" baseline="0">
                <a:solidFill>
                  <a:schemeClr val="tx1">
                    <a:lumMod val="65000"/>
                    <a:lumOff val="35000"/>
                  </a:schemeClr>
                </a:solidFill>
                <a:latin typeface="+mn-lt"/>
                <a:ea typeface="+mn-ea"/>
                <a:cs typeface="+mn-cs"/>
              </a:defRPr>
            </a:pPr>
            <a:endParaRPr lang="es-CO"/>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100"/>
      </a:pPr>
      <a:endParaRPr lang="es-C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TIEMPOS PROMEDIOS DE ESPERA</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'POA 2023'!$D$35</c:f>
              <c:strCache>
                <c:ptCount val="1"/>
                <c:pt idx="0">
                  <c:v>TIEMPO PROMEDIO DE ESPERA PARA LA ASIGNACION DE CITA DE MEDICINA GENERAL </c:v>
                </c:pt>
              </c:strCache>
            </c:strRef>
          </c:tx>
          <c:spPr>
            <a:solidFill>
              <a:schemeClr val="accent1"/>
            </a:solidFill>
            <a:ln>
              <a:noFill/>
            </a:ln>
            <a:effectLst/>
          </c:spPr>
          <c:invertIfNegative val="0"/>
          <c:cat>
            <c:strRef>
              <c:f>'POA 2023'!$I$6:$M$6</c:f>
              <c:strCache>
                <c:ptCount val="5"/>
                <c:pt idx="0">
                  <c:v>2023-1</c:v>
                </c:pt>
                <c:pt idx="1">
                  <c:v>2023-2</c:v>
                </c:pt>
                <c:pt idx="2">
                  <c:v>2023-3</c:v>
                </c:pt>
                <c:pt idx="3">
                  <c:v>2023-4</c:v>
                </c:pt>
                <c:pt idx="4">
                  <c:v>2023 AÑO</c:v>
                </c:pt>
              </c:strCache>
            </c:strRef>
          </c:cat>
          <c:val>
            <c:numRef>
              <c:f>'POA 2023'!$I$35:$M$35</c:f>
              <c:numCache>
                <c:formatCode>0.00</c:formatCode>
                <c:ptCount val="5"/>
                <c:pt idx="0">
                  <c:v>0</c:v>
                </c:pt>
                <c:pt idx="1">
                  <c:v>0</c:v>
                </c:pt>
                <c:pt idx="2">
                  <c:v>0</c:v>
                </c:pt>
                <c:pt idx="3">
                  <c:v>0</c:v>
                </c:pt>
                <c:pt idx="4">
                  <c:v>0</c:v>
                </c:pt>
              </c:numCache>
            </c:numRef>
          </c:val>
          <c:extLst>
            <c:ext xmlns:c16="http://schemas.microsoft.com/office/drawing/2014/chart" uri="{C3380CC4-5D6E-409C-BE32-E72D297353CC}">
              <c16:uniqueId val="{00000000-82CB-EF40-A21E-A923217CC4D3}"/>
            </c:ext>
          </c:extLst>
        </c:ser>
        <c:ser>
          <c:idx val="1"/>
          <c:order val="1"/>
          <c:tx>
            <c:strRef>
              <c:f>'POA 2023'!$D$36</c:f>
              <c:strCache>
                <c:ptCount val="1"/>
                <c:pt idx="0">
                  <c:v>TIEMPO PROMEDIO DE ESPERA PARA LA ASIGNACION DE CITA DE ODONTOLOGIA </c:v>
                </c:pt>
              </c:strCache>
            </c:strRef>
          </c:tx>
          <c:spPr>
            <a:solidFill>
              <a:schemeClr val="accent2"/>
            </a:solidFill>
            <a:ln>
              <a:noFill/>
            </a:ln>
            <a:effectLst/>
          </c:spPr>
          <c:invertIfNegative val="0"/>
          <c:val>
            <c:numRef>
              <c:f>'POA 2023'!$I$36:$M$36</c:f>
              <c:numCache>
                <c:formatCode>0.00</c:formatCode>
                <c:ptCount val="5"/>
                <c:pt idx="0">
                  <c:v>0</c:v>
                </c:pt>
                <c:pt idx="1">
                  <c:v>0</c:v>
                </c:pt>
                <c:pt idx="2">
                  <c:v>0</c:v>
                </c:pt>
                <c:pt idx="3">
                  <c:v>0</c:v>
                </c:pt>
                <c:pt idx="4">
                  <c:v>0</c:v>
                </c:pt>
              </c:numCache>
            </c:numRef>
          </c:val>
          <c:extLst>
            <c:ext xmlns:c16="http://schemas.microsoft.com/office/drawing/2014/chart" uri="{C3380CC4-5D6E-409C-BE32-E72D297353CC}">
              <c16:uniqueId val="{00000001-82CB-EF40-A21E-A923217CC4D3}"/>
            </c:ext>
          </c:extLst>
        </c:ser>
        <c:ser>
          <c:idx val="2"/>
          <c:order val="2"/>
          <c:tx>
            <c:strRef>
              <c:f>'POA 2023'!$D$37</c:f>
              <c:strCache>
                <c:ptCount val="1"/>
                <c:pt idx="0">
                  <c:v>TIEMPO PROMEDIO DE ESPERA PARA LA ATENCION DE PACIENTE CLASIFICADO COMO TRIAGE 2 EN URGENCIAS</c:v>
                </c:pt>
              </c:strCache>
            </c:strRef>
          </c:tx>
          <c:spPr>
            <a:solidFill>
              <a:schemeClr val="accent3"/>
            </a:solidFill>
            <a:ln>
              <a:noFill/>
            </a:ln>
            <a:effectLst/>
          </c:spPr>
          <c:invertIfNegative val="0"/>
          <c:val>
            <c:numRef>
              <c:f>'POA 2023'!$I$37:$M$37</c:f>
              <c:numCache>
                <c:formatCode>0.00</c:formatCode>
                <c:ptCount val="5"/>
                <c:pt idx="0">
                  <c:v>0</c:v>
                </c:pt>
                <c:pt idx="1">
                  <c:v>0</c:v>
                </c:pt>
                <c:pt idx="2">
                  <c:v>0</c:v>
                </c:pt>
                <c:pt idx="3">
                  <c:v>0</c:v>
                </c:pt>
                <c:pt idx="4">
                  <c:v>0</c:v>
                </c:pt>
              </c:numCache>
            </c:numRef>
          </c:val>
          <c:extLst>
            <c:ext xmlns:c16="http://schemas.microsoft.com/office/drawing/2014/chart" uri="{C3380CC4-5D6E-409C-BE32-E72D297353CC}">
              <c16:uniqueId val="{00000002-82CB-EF40-A21E-A923217CC4D3}"/>
            </c:ext>
          </c:extLst>
        </c:ser>
        <c:dLbls>
          <c:showLegendKey val="0"/>
          <c:showVal val="0"/>
          <c:showCatName val="0"/>
          <c:showSerName val="0"/>
          <c:showPercent val="0"/>
          <c:showBubbleSize val="0"/>
        </c:dLbls>
        <c:gapWidth val="219"/>
        <c:overlap val="-27"/>
        <c:axId val="267843871"/>
        <c:axId val="268347135"/>
      </c:barChart>
      <c:catAx>
        <c:axId val="26784387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68347135"/>
        <c:crosses val="autoZero"/>
        <c:auto val="1"/>
        <c:lblAlgn val="ctr"/>
        <c:lblOffset val="100"/>
        <c:noMultiLvlLbl val="0"/>
      </c:catAx>
      <c:valAx>
        <c:axId val="268347135"/>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67843871"/>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O"/>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15.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27D45BE9-759B-F844-AB64-0AADE3767A70}">
  <sheetPr/>
  <sheetViews>
    <sheetView zoomScale="123"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8" Type="http://schemas.openxmlformats.org/officeDocument/2006/relationships/hyperlink" Target="#PROCESOS!A1"/><Relationship Id="rId3" Type="http://schemas.openxmlformats.org/officeDocument/2006/relationships/hyperlink" Target="#'M. Calidad'!A1"/><Relationship Id="rId7" Type="http://schemas.openxmlformats.org/officeDocument/2006/relationships/hyperlink" Target="#'G. PROC'!C22"/><Relationship Id="rId12" Type="http://schemas.openxmlformats.org/officeDocument/2006/relationships/image" Target="../media/image1.jpeg"/><Relationship Id="rId2" Type="http://schemas.openxmlformats.org/officeDocument/2006/relationships/hyperlink" Target="#Indice!A1"/><Relationship Id="rId1" Type="http://schemas.openxmlformats.org/officeDocument/2006/relationships/hyperlink" Target="#financiera!A1"/><Relationship Id="rId6" Type="http://schemas.openxmlformats.org/officeDocument/2006/relationships/hyperlink" Target="#POA!A1"/><Relationship Id="rId11" Type="http://schemas.openxmlformats.org/officeDocument/2006/relationships/hyperlink" Target="#'POA 2023'!A1"/><Relationship Id="rId5" Type="http://schemas.openxmlformats.org/officeDocument/2006/relationships/hyperlink" Target="#'M. Calidad'!C22"/><Relationship Id="rId10" Type="http://schemas.openxmlformats.org/officeDocument/2006/relationships/hyperlink" Target="#'FIANACIERA GRAFICO'!A1"/><Relationship Id="rId4" Type="http://schemas.openxmlformats.org/officeDocument/2006/relationships/hyperlink" Target="#'G. TALENTO HNO'!A1"/><Relationship Id="rId9" Type="http://schemas.openxmlformats.org/officeDocument/2006/relationships/hyperlink" Target="#'SATISFACCION GRAFICO'!A1"/></Relationships>
</file>

<file path=xl/drawings/_rels/drawing10.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Inicio!A1"/></Relationships>
</file>

<file path=xl/drawings/_rels/drawing11.xml.rels><?xml version="1.0" encoding="UTF-8" standalone="yes"?>
<Relationships xmlns="http://schemas.openxmlformats.org/package/2006/relationships"><Relationship Id="rId2" Type="http://schemas.openxmlformats.org/officeDocument/2006/relationships/hyperlink" Target="#Inicio!A1"/><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Inicio!A1"/></Relationships>
</file>

<file path=xl/drawings/_rels/drawing13.xml.rels><?xml version="1.0" encoding="UTF-8" standalone="yes"?>
<Relationships xmlns="http://schemas.openxmlformats.org/package/2006/relationships"><Relationship Id="rId2" Type="http://schemas.openxmlformats.org/officeDocument/2006/relationships/hyperlink" Target="#Inicio!A1"/><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2" Type="http://schemas.openxmlformats.org/officeDocument/2006/relationships/hyperlink" Target="#Inicio!A1"/><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6.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 Id="rId6" Type="http://schemas.openxmlformats.org/officeDocument/2006/relationships/image" Target="../media/image1.jpeg"/><Relationship Id="rId5" Type="http://schemas.openxmlformats.org/officeDocument/2006/relationships/hyperlink" Target="#Inicio!A1"/><Relationship Id="rId4" Type="http://schemas.openxmlformats.org/officeDocument/2006/relationships/chart" Target="../charts/chart5.xml"/></Relationships>
</file>

<file path=xl/drawings/_rels/drawing17.xml.rels><?xml version="1.0" encoding="UTF-8" standalone="yes"?>
<Relationships xmlns="http://schemas.openxmlformats.org/package/2006/relationships"><Relationship Id="rId2" Type="http://schemas.openxmlformats.org/officeDocument/2006/relationships/hyperlink" Target="#Inicio!A1"/><Relationship Id="rId1" Type="http://schemas.openxmlformats.org/officeDocument/2006/relationships/chart" Target="../charts/chart6.xml"/></Relationships>
</file>

<file path=xl/drawings/_rels/drawing18.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4" Type="http://schemas.openxmlformats.org/officeDocument/2006/relationships/hyperlink" Target="#Inicio!A1"/></Relationships>
</file>

<file path=xl/drawings/_rels/drawing19.xml.rels><?xml version="1.0" encoding="UTF-8" standalone="yes"?>
<Relationships xmlns="http://schemas.openxmlformats.org/package/2006/relationships"><Relationship Id="rId1" Type="http://schemas.openxmlformats.org/officeDocument/2006/relationships/hyperlink" Target="#Inicio!A1"/></Relationships>
</file>

<file path=xl/drawings/_rels/drawing2.xml.rels><?xml version="1.0" encoding="UTF-8" standalone="yes"?>
<Relationships xmlns="http://schemas.openxmlformats.org/package/2006/relationships"><Relationship Id="rId3" Type="http://schemas.openxmlformats.org/officeDocument/2006/relationships/hyperlink" Target="#Metas!A1"/><Relationship Id="rId7" Type="http://schemas.openxmlformats.org/officeDocument/2006/relationships/image" Target="../media/image1.jpeg"/><Relationship Id="rId2" Type="http://schemas.openxmlformats.org/officeDocument/2006/relationships/hyperlink" Target="#Vision!A1"/><Relationship Id="rId1" Type="http://schemas.openxmlformats.org/officeDocument/2006/relationships/hyperlink" Target="#Mision!A1"/><Relationship Id="rId6" Type="http://schemas.openxmlformats.org/officeDocument/2006/relationships/image" Target="../media/image2.gif"/><Relationship Id="rId5" Type="http://schemas.openxmlformats.org/officeDocument/2006/relationships/hyperlink" Target="#Inicio!A1"/><Relationship Id="rId4" Type="http://schemas.openxmlformats.org/officeDocument/2006/relationships/hyperlink" Target="#Politicas!A1"/></Relationships>
</file>

<file path=xl/drawings/_rels/drawing20.xml.rels><?xml version="1.0" encoding="UTF-8" standalone="yes"?>
<Relationships xmlns="http://schemas.openxmlformats.org/package/2006/relationships"><Relationship Id="rId1" Type="http://schemas.openxmlformats.org/officeDocument/2006/relationships/hyperlink" Target="#Inicio!A1"/></Relationships>
</file>

<file path=xl/drawings/_rels/drawing21.xml.rels><?xml version="1.0" encoding="UTF-8" standalone="yes"?>
<Relationships xmlns="http://schemas.openxmlformats.org/package/2006/relationships"><Relationship Id="rId1" Type="http://schemas.openxmlformats.org/officeDocument/2006/relationships/hyperlink" Target="#Inicio!A1"/></Relationships>
</file>

<file path=xl/drawings/_rels/drawing22.xml.rels><?xml version="1.0" encoding="UTF-8" standalone="yes"?>
<Relationships xmlns="http://schemas.openxmlformats.org/package/2006/relationships"><Relationship Id="rId1" Type="http://schemas.openxmlformats.org/officeDocument/2006/relationships/hyperlink" Target="#Inicio!A1"/></Relationships>
</file>

<file path=xl/drawings/_rels/drawing23.xml.rels><?xml version="1.0" encoding="UTF-8" standalone="yes"?>
<Relationships xmlns="http://schemas.openxmlformats.org/package/2006/relationships"><Relationship Id="rId1" Type="http://schemas.openxmlformats.org/officeDocument/2006/relationships/hyperlink" Target="#Inicio!A1"/></Relationships>
</file>

<file path=xl/drawings/_rels/drawing24.xml.rels><?xml version="1.0" encoding="UTF-8" standalone="yes"?>
<Relationships xmlns="http://schemas.openxmlformats.org/package/2006/relationships"><Relationship Id="rId1" Type="http://schemas.openxmlformats.org/officeDocument/2006/relationships/hyperlink" Target="#Inicio!A1"/></Relationships>
</file>

<file path=xl/drawings/_rels/drawing25.xml.rels><?xml version="1.0" encoding="UTF-8" standalone="yes"?>
<Relationships xmlns="http://schemas.openxmlformats.org/package/2006/relationships"><Relationship Id="rId1" Type="http://schemas.openxmlformats.org/officeDocument/2006/relationships/hyperlink" Target="#Inicio!A1"/></Relationships>
</file>

<file path=xl/drawings/_rels/drawing3.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hyperlink" Target="#Inicio!A1"/><Relationship Id="rId1" Type="http://schemas.openxmlformats.org/officeDocument/2006/relationships/hyperlink" Target="#Indice!A1"/></Relationships>
</file>

<file path=xl/drawings/_rels/drawing4.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hyperlink" Target="#Inicio!A1"/><Relationship Id="rId1" Type="http://schemas.openxmlformats.org/officeDocument/2006/relationships/hyperlink" Target="#Indice!A1"/></Relationships>
</file>

<file path=xl/drawings/_rels/drawing5.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hyperlink" Target="#Inicio!A1"/><Relationship Id="rId1" Type="http://schemas.openxmlformats.org/officeDocument/2006/relationships/hyperlink" Target="#Indice!A1"/></Relationships>
</file>

<file path=xl/drawings/_rels/drawing6.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hyperlink" Target="#Inicio!A1"/><Relationship Id="rId1" Type="http://schemas.openxmlformats.org/officeDocument/2006/relationships/hyperlink" Target="#Indice!A1"/></Relationships>
</file>

<file path=xl/drawings/_rels/drawing7.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Inicio!A1"/></Relationships>
</file>

<file path=xl/drawings/_rels/drawing8.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EnlaceCausaEfecto!B30"/></Relationships>
</file>

<file path=xl/drawings/_rels/drawing9.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Inicio!A1"/></Relationships>
</file>

<file path=xl/drawings/drawing1.xml><?xml version="1.0" encoding="utf-8"?>
<xdr:wsDr xmlns:xdr="http://schemas.openxmlformats.org/drawingml/2006/spreadsheetDrawing" xmlns:a="http://schemas.openxmlformats.org/drawingml/2006/main">
  <xdr:twoCellAnchor>
    <xdr:from>
      <xdr:col>1</xdr:col>
      <xdr:colOff>638175</xdr:colOff>
      <xdr:row>6</xdr:row>
      <xdr:rowOff>174171</xdr:rowOff>
    </xdr:from>
    <xdr:to>
      <xdr:col>5</xdr:col>
      <xdr:colOff>0</xdr:colOff>
      <xdr:row>26</xdr:row>
      <xdr:rowOff>123370</xdr:rowOff>
    </xdr:to>
    <xdr:sp macro="" textlink="">
      <xdr:nvSpPr>
        <xdr:cNvPr id="2" name="Rectangle 11">
          <a:extLst>
            <a:ext uri="{FF2B5EF4-FFF2-40B4-BE49-F238E27FC236}">
              <a16:creationId xmlns:a16="http://schemas.microsoft.com/office/drawing/2014/main" id="{26987CBC-1D79-964D-B33A-437B17432067}"/>
            </a:ext>
          </a:extLst>
        </xdr:cNvPr>
        <xdr:cNvSpPr>
          <a:spLocks noChangeArrowheads="1"/>
        </xdr:cNvSpPr>
      </xdr:nvSpPr>
      <xdr:spPr bwMode="auto">
        <a:xfrm>
          <a:off x="819604" y="1422400"/>
          <a:ext cx="7859939" cy="3860799"/>
        </a:xfrm>
        <a:prstGeom prst="rect">
          <a:avLst/>
        </a:prstGeom>
        <a:solidFill>
          <a:schemeClr val="accent1">
            <a:lumMod val="40000"/>
            <a:lumOff val="60000"/>
          </a:schemeClr>
        </a:solidFill>
        <a:ln>
          <a:noFill/>
        </a:ln>
        <a:effectLst>
          <a:prstShdw prst="shdw17" dist="17961" dir="2700000">
            <a:srgbClr val="1F5C3D"/>
          </a:prstShdw>
        </a:effectLst>
      </xdr:spPr>
    </xdr:sp>
    <xdr:clientData/>
  </xdr:twoCellAnchor>
  <xdr:twoCellAnchor>
    <xdr:from>
      <xdr:col>1</xdr:col>
      <xdr:colOff>121557</xdr:colOff>
      <xdr:row>8</xdr:row>
      <xdr:rowOff>39007</xdr:rowOff>
    </xdr:from>
    <xdr:to>
      <xdr:col>2</xdr:col>
      <xdr:colOff>1683657</xdr:colOff>
      <xdr:row>18</xdr:row>
      <xdr:rowOff>50800</xdr:rowOff>
    </xdr:to>
    <xdr:sp macro="" textlink="">
      <xdr:nvSpPr>
        <xdr:cNvPr id="3" name="Rectangle 10">
          <a:extLst>
            <a:ext uri="{FF2B5EF4-FFF2-40B4-BE49-F238E27FC236}">
              <a16:creationId xmlns:a16="http://schemas.microsoft.com/office/drawing/2014/main" id="{379869FE-26AB-1C4A-A436-5AF152C18C40}"/>
            </a:ext>
          </a:extLst>
        </xdr:cNvPr>
        <xdr:cNvSpPr>
          <a:spLocks noChangeArrowheads="1"/>
        </xdr:cNvSpPr>
      </xdr:nvSpPr>
      <xdr:spPr bwMode="auto">
        <a:xfrm>
          <a:off x="302986" y="1650093"/>
          <a:ext cx="6366328" cy="2058307"/>
        </a:xfrm>
        <a:prstGeom prst="rect">
          <a:avLst/>
        </a:prstGeom>
        <a:solidFill>
          <a:schemeClr val="bg1"/>
        </a:solidFill>
        <a:ln>
          <a:noFill/>
        </a:ln>
        <a:effectLst>
          <a:prstShdw prst="shdw17" dist="17961" dir="2700000">
            <a:srgbClr val="99995C"/>
          </a:prstShdw>
        </a:effectLst>
      </xdr:spPr>
    </xdr:sp>
    <xdr:clientData/>
  </xdr:twoCellAnchor>
  <xdr:twoCellAnchor>
    <xdr:from>
      <xdr:col>1</xdr:col>
      <xdr:colOff>866775</xdr:colOff>
      <xdr:row>11</xdr:row>
      <xdr:rowOff>85725</xdr:rowOff>
    </xdr:from>
    <xdr:to>
      <xdr:col>2</xdr:col>
      <xdr:colOff>1625600</xdr:colOff>
      <xdr:row>12</xdr:row>
      <xdr:rowOff>95250</xdr:rowOff>
    </xdr:to>
    <xdr:sp macro="" textlink="">
      <xdr:nvSpPr>
        <xdr:cNvPr id="4" name="AutoShape 3">
          <a:hlinkClick xmlns:r="http://schemas.openxmlformats.org/officeDocument/2006/relationships" r:id="rId1" tooltip="Presione Click para ir a la Página de Perspectiva Financiera"/>
          <a:extLst>
            <a:ext uri="{FF2B5EF4-FFF2-40B4-BE49-F238E27FC236}">
              <a16:creationId xmlns:a16="http://schemas.microsoft.com/office/drawing/2014/main" id="{02801D0D-72F4-284A-B3A7-FFBBB79B2981}"/>
            </a:ext>
          </a:extLst>
        </xdr:cNvPr>
        <xdr:cNvSpPr>
          <a:spLocks noChangeArrowheads="1"/>
        </xdr:cNvSpPr>
      </xdr:nvSpPr>
      <xdr:spPr bwMode="auto">
        <a:xfrm>
          <a:off x="1048204" y="2146754"/>
          <a:ext cx="5563053" cy="190953"/>
        </a:xfrm>
        <a:prstGeom prst="roundRect">
          <a:avLst>
            <a:gd name="adj" fmla="val 0"/>
          </a:avLst>
        </a:prstGeom>
        <a:solidFill>
          <a:srgbClr val="C0C0C0"/>
        </a:solidFill>
        <a:ln w="3175">
          <a:noFill/>
          <a:round/>
          <a:headEnd/>
          <a:tailEnd/>
        </a:ln>
        <a:effectLst>
          <a:prstShdw prst="shdw17" dist="17961" dir="2700000">
            <a:srgbClr val="C0C0C0">
              <a:gamma/>
              <a:shade val="60000"/>
              <a:invGamma/>
            </a:srgbClr>
          </a:prstShdw>
        </a:effectLst>
      </xdr:spPr>
      <xdr:txBody>
        <a:bodyPr vertOverflow="clip" wrap="square" lIns="27432" tIns="18288" rIns="0" bIns="0" anchor="t" upright="1"/>
        <a:lstStyle/>
        <a:p>
          <a:pPr algn="l" rtl="1">
            <a:defRPr sz="1000"/>
          </a:pPr>
          <a:r>
            <a:rPr lang="es-ES" sz="900" b="1" i="0" strike="noStrike">
              <a:solidFill>
                <a:srgbClr val="000000"/>
              </a:solidFill>
              <a:latin typeface="Tahoma"/>
              <a:cs typeface="Tahoma"/>
            </a:rPr>
            <a:t>DESARROLLO FINANCIERO</a:t>
          </a:r>
        </a:p>
      </xdr:txBody>
    </xdr:sp>
    <xdr:clientData/>
  </xdr:twoCellAnchor>
  <xdr:twoCellAnchor>
    <xdr:from>
      <xdr:col>1</xdr:col>
      <xdr:colOff>171450</xdr:colOff>
      <xdr:row>9</xdr:row>
      <xdr:rowOff>47625</xdr:rowOff>
    </xdr:from>
    <xdr:to>
      <xdr:col>2</xdr:col>
      <xdr:colOff>95250</xdr:colOff>
      <xdr:row>10</xdr:row>
      <xdr:rowOff>57150</xdr:rowOff>
    </xdr:to>
    <xdr:sp macro="" textlink="">
      <xdr:nvSpPr>
        <xdr:cNvPr id="5" name="AutoShape 1">
          <a:hlinkClick xmlns:r="http://schemas.openxmlformats.org/officeDocument/2006/relationships" r:id="rId2" tooltip="Contiene el Indice de la Informacion de la Compañia"/>
          <a:extLst>
            <a:ext uri="{FF2B5EF4-FFF2-40B4-BE49-F238E27FC236}">
              <a16:creationId xmlns:a16="http://schemas.microsoft.com/office/drawing/2014/main" id="{C3B7729E-DFA3-BF4E-B2ED-02E3AC4F3E46}"/>
            </a:ext>
          </a:extLst>
        </xdr:cNvPr>
        <xdr:cNvSpPr>
          <a:spLocks noChangeArrowheads="1"/>
        </xdr:cNvSpPr>
      </xdr:nvSpPr>
      <xdr:spPr bwMode="auto">
        <a:xfrm>
          <a:off x="349250" y="1876425"/>
          <a:ext cx="1143000" cy="212725"/>
        </a:xfrm>
        <a:prstGeom prst="roundRect">
          <a:avLst>
            <a:gd name="adj" fmla="val 0"/>
          </a:avLst>
        </a:prstGeom>
        <a:solidFill>
          <a:srgbClr val="C0C0C0"/>
        </a:solidFill>
        <a:ln w="3175">
          <a:noFill/>
          <a:round/>
          <a:headEnd/>
          <a:tailEnd/>
        </a:ln>
        <a:effectLst>
          <a:prstShdw prst="shdw17" dist="17961" dir="2700000">
            <a:srgbClr val="C0C0C0">
              <a:gamma/>
              <a:shade val="60000"/>
              <a:invGamma/>
            </a:srgbClr>
          </a:prstShdw>
        </a:effectLst>
      </xdr:spPr>
      <xdr:txBody>
        <a:bodyPr vertOverflow="clip" wrap="square" lIns="27432" tIns="18288" rIns="27432" bIns="0" anchor="t" upright="1"/>
        <a:lstStyle/>
        <a:p>
          <a:pPr algn="ctr" rtl="1">
            <a:defRPr sz="1000"/>
          </a:pPr>
          <a:r>
            <a:rPr lang="es-ES" sz="900" b="1" i="0" strike="noStrike">
              <a:solidFill>
                <a:srgbClr val="000000"/>
              </a:solidFill>
              <a:latin typeface="Tahoma"/>
              <a:cs typeface="Tahoma"/>
            </a:rPr>
            <a:t>Marco Teórico</a:t>
          </a:r>
        </a:p>
      </xdr:txBody>
    </xdr:sp>
    <xdr:clientData/>
  </xdr:twoCellAnchor>
  <xdr:twoCellAnchor>
    <xdr:from>
      <xdr:col>1</xdr:col>
      <xdr:colOff>876300</xdr:colOff>
      <xdr:row>12</xdr:row>
      <xdr:rowOff>142875</xdr:rowOff>
    </xdr:from>
    <xdr:to>
      <xdr:col>2</xdr:col>
      <xdr:colOff>1640114</xdr:colOff>
      <xdr:row>13</xdr:row>
      <xdr:rowOff>152400</xdr:rowOff>
    </xdr:to>
    <xdr:sp macro="" textlink="">
      <xdr:nvSpPr>
        <xdr:cNvPr id="6" name="AutoShape 13">
          <a:hlinkClick xmlns:r="http://schemas.openxmlformats.org/officeDocument/2006/relationships" r:id="rId3" tooltip="Presione Click para ir a la Página Perspectiva Cliente"/>
          <a:extLst>
            <a:ext uri="{FF2B5EF4-FFF2-40B4-BE49-F238E27FC236}">
              <a16:creationId xmlns:a16="http://schemas.microsoft.com/office/drawing/2014/main" id="{B13F67C9-EEE8-DE4F-BD4A-573D7409671A}"/>
            </a:ext>
          </a:extLst>
        </xdr:cNvPr>
        <xdr:cNvSpPr>
          <a:spLocks noChangeArrowheads="1"/>
        </xdr:cNvSpPr>
      </xdr:nvSpPr>
      <xdr:spPr bwMode="auto">
        <a:xfrm>
          <a:off x="1057729" y="2385332"/>
          <a:ext cx="5568042" cy="190954"/>
        </a:xfrm>
        <a:prstGeom prst="roundRect">
          <a:avLst>
            <a:gd name="adj" fmla="val 0"/>
          </a:avLst>
        </a:prstGeom>
        <a:solidFill>
          <a:srgbClr val="C0C0C0"/>
        </a:solidFill>
        <a:ln w="3175">
          <a:noFill/>
          <a:round/>
          <a:headEnd/>
          <a:tailEnd/>
        </a:ln>
        <a:effectLst>
          <a:prstShdw prst="shdw17" dist="17961" dir="2700000">
            <a:srgbClr val="C0C0C0">
              <a:gamma/>
              <a:shade val="60000"/>
              <a:invGamma/>
            </a:srgbClr>
          </a:prstShdw>
        </a:effectLst>
      </xdr:spPr>
      <xdr:txBody>
        <a:bodyPr vertOverflow="clip" wrap="square" lIns="27432" tIns="18288" rIns="0" bIns="0" anchor="t" upright="1"/>
        <a:lstStyle/>
        <a:p>
          <a:pPr algn="l" rtl="1">
            <a:defRPr sz="1000"/>
          </a:pPr>
          <a:r>
            <a:rPr lang="es-ES" sz="900" b="1" i="0" strike="noStrike">
              <a:solidFill>
                <a:srgbClr val="000000"/>
              </a:solidFill>
              <a:latin typeface="Tahoma"/>
              <a:cs typeface="Tahoma"/>
            </a:rPr>
            <a:t>MEJORA EN LA CALIDAD DEL SERVICIO</a:t>
          </a:r>
        </a:p>
      </xdr:txBody>
    </xdr:sp>
    <xdr:clientData/>
  </xdr:twoCellAnchor>
  <xdr:twoCellAnchor>
    <xdr:from>
      <xdr:col>1</xdr:col>
      <xdr:colOff>876300</xdr:colOff>
      <xdr:row>14</xdr:row>
      <xdr:rowOff>28575</xdr:rowOff>
    </xdr:from>
    <xdr:to>
      <xdr:col>2</xdr:col>
      <xdr:colOff>1640114</xdr:colOff>
      <xdr:row>15</xdr:row>
      <xdr:rowOff>38100</xdr:rowOff>
    </xdr:to>
    <xdr:sp macro="" textlink="">
      <xdr:nvSpPr>
        <xdr:cNvPr id="7" name="AutoShape 14">
          <a:hlinkClick xmlns:r="http://schemas.openxmlformats.org/officeDocument/2006/relationships" r:id="rId4" tooltip="Presione Click para ir a la Página Perspectiva Interna"/>
          <a:extLst>
            <a:ext uri="{FF2B5EF4-FFF2-40B4-BE49-F238E27FC236}">
              <a16:creationId xmlns:a16="http://schemas.microsoft.com/office/drawing/2014/main" id="{945B377C-56B2-5E4A-A6B1-93D9FCD3B614}"/>
            </a:ext>
          </a:extLst>
        </xdr:cNvPr>
        <xdr:cNvSpPr>
          <a:spLocks noChangeArrowheads="1"/>
        </xdr:cNvSpPr>
      </xdr:nvSpPr>
      <xdr:spPr bwMode="auto">
        <a:xfrm>
          <a:off x="1057729" y="2633889"/>
          <a:ext cx="5568042" cy="190954"/>
        </a:xfrm>
        <a:prstGeom prst="roundRect">
          <a:avLst>
            <a:gd name="adj" fmla="val 0"/>
          </a:avLst>
        </a:prstGeom>
        <a:solidFill>
          <a:srgbClr val="C0C0C0"/>
        </a:solidFill>
        <a:ln w="3175">
          <a:noFill/>
          <a:round/>
          <a:headEnd/>
          <a:tailEnd/>
        </a:ln>
        <a:effectLst>
          <a:prstShdw prst="shdw17" dist="17961" dir="2700000">
            <a:srgbClr val="C0C0C0">
              <a:gamma/>
              <a:shade val="60000"/>
              <a:invGamma/>
            </a:srgbClr>
          </a:prstShdw>
        </a:effectLst>
      </xdr:spPr>
      <xdr:txBody>
        <a:bodyPr vertOverflow="clip" wrap="square" lIns="27432" tIns="18288" rIns="0" bIns="0" anchor="t" upright="1"/>
        <a:lstStyle/>
        <a:p>
          <a:pPr algn="l" rtl="1">
            <a:defRPr sz="1000"/>
          </a:pPr>
          <a:r>
            <a:rPr lang="es-ES" sz="900" b="1" i="0" strike="noStrike">
              <a:solidFill>
                <a:srgbClr val="000000"/>
              </a:solidFill>
              <a:latin typeface="Tahoma"/>
              <a:cs typeface="Tahoma"/>
            </a:rPr>
            <a:t>CRECIMIENTO Y DESARROLLO INTEGRAL DEL TALENTO HUMANO</a:t>
          </a:r>
        </a:p>
      </xdr:txBody>
    </xdr:sp>
    <xdr:clientData/>
  </xdr:twoCellAnchor>
  <xdr:twoCellAnchor>
    <xdr:from>
      <xdr:col>1</xdr:col>
      <xdr:colOff>876300</xdr:colOff>
      <xdr:row>15</xdr:row>
      <xdr:rowOff>76200</xdr:rowOff>
    </xdr:from>
    <xdr:to>
      <xdr:col>2</xdr:col>
      <xdr:colOff>1654629</xdr:colOff>
      <xdr:row>16</xdr:row>
      <xdr:rowOff>85725</xdr:rowOff>
    </xdr:to>
    <xdr:sp macro="" textlink="">
      <xdr:nvSpPr>
        <xdr:cNvPr id="8" name="AutoShape 15">
          <a:hlinkClick xmlns:r="http://schemas.openxmlformats.org/officeDocument/2006/relationships" r:id="rId5" tooltip="Presione Click para ir a la Página Perspectiva Aprendizaje"/>
          <a:extLst>
            <a:ext uri="{FF2B5EF4-FFF2-40B4-BE49-F238E27FC236}">
              <a16:creationId xmlns:a16="http://schemas.microsoft.com/office/drawing/2014/main" id="{9305159C-4A76-9E42-89FA-EF34EC9667C9}"/>
            </a:ext>
          </a:extLst>
        </xdr:cNvPr>
        <xdr:cNvSpPr>
          <a:spLocks noChangeArrowheads="1"/>
        </xdr:cNvSpPr>
      </xdr:nvSpPr>
      <xdr:spPr bwMode="auto">
        <a:xfrm>
          <a:off x="1057729" y="2862943"/>
          <a:ext cx="5582557" cy="190953"/>
        </a:xfrm>
        <a:prstGeom prst="roundRect">
          <a:avLst>
            <a:gd name="adj" fmla="val 0"/>
          </a:avLst>
        </a:prstGeom>
        <a:solidFill>
          <a:srgbClr val="C0C0C0"/>
        </a:solidFill>
        <a:ln w="3175">
          <a:noFill/>
          <a:round/>
          <a:headEnd/>
          <a:tailEnd/>
        </a:ln>
        <a:effectLst>
          <a:prstShdw prst="shdw17" dist="17961" dir="2700000">
            <a:srgbClr val="C0C0C0">
              <a:gamma/>
              <a:shade val="60000"/>
              <a:invGamma/>
            </a:srgbClr>
          </a:prstShdw>
        </a:effectLst>
      </xdr:spPr>
      <xdr:txBody>
        <a:bodyPr vertOverflow="clip" wrap="square" lIns="27432" tIns="18288" rIns="0" bIns="0" anchor="t" upright="1"/>
        <a:lstStyle/>
        <a:p>
          <a:pPr algn="l" rtl="1">
            <a:defRPr sz="1000"/>
          </a:pPr>
          <a:r>
            <a:rPr lang="es-ES" sz="900" b="1" i="0" strike="noStrike">
              <a:solidFill>
                <a:srgbClr val="000000"/>
              </a:solidFill>
              <a:latin typeface="Tahoma"/>
              <a:cs typeface="Tahoma"/>
            </a:rPr>
            <a:t>PRESTACION INTEGRAL DE SERVICIOS DE SALUD </a:t>
          </a:r>
        </a:p>
      </xdr:txBody>
    </xdr:sp>
    <xdr:clientData/>
  </xdr:twoCellAnchor>
  <xdr:twoCellAnchor>
    <xdr:from>
      <xdr:col>1</xdr:col>
      <xdr:colOff>657224</xdr:colOff>
      <xdr:row>11</xdr:row>
      <xdr:rowOff>181427</xdr:rowOff>
    </xdr:from>
    <xdr:to>
      <xdr:col>1</xdr:col>
      <xdr:colOff>674913</xdr:colOff>
      <xdr:row>16</xdr:row>
      <xdr:rowOff>500742</xdr:rowOff>
    </xdr:to>
    <xdr:sp macro="" textlink="">
      <xdr:nvSpPr>
        <xdr:cNvPr id="9" name="Line 16">
          <a:extLst>
            <a:ext uri="{FF2B5EF4-FFF2-40B4-BE49-F238E27FC236}">
              <a16:creationId xmlns:a16="http://schemas.microsoft.com/office/drawing/2014/main" id="{EB27BE0D-AFAF-4C45-84C6-B745156D7BA7}"/>
            </a:ext>
          </a:extLst>
        </xdr:cNvPr>
        <xdr:cNvSpPr>
          <a:spLocks noChangeShapeType="1"/>
        </xdr:cNvSpPr>
      </xdr:nvSpPr>
      <xdr:spPr bwMode="auto">
        <a:xfrm>
          <a:off x="838653" y="2242456"/>
          <a:ext cx="17689" cy="1226457"/>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657225</xdr:colOff>
      <xdr:row>12</xdr:row>
      <xdr:rowOff>0</xdr:rowOff>
    </xdr:from>
    <xdr:to>
      <xdr:col>1</xdr:col>
      <xdr:colOff>819150</xdr:colOff>
      <xdr:row>12</xdr:row>
      <xdr:rowOff>0</xdr:rowOff>
    </xdr:to>
    <xdr:sp macro="" textlink="">
      <xdr:nvSpPr>
        <xdr:cNvPr id="10" name="Line 17">
          <a:extLst>
            <a:ext uri="{FF2B5EF4-FFF2-40B4-BE49-F238E27FC236}">
              <a16:creationId xmlns:a16="http://schemas.microsoft.com/office/drawing/2014/main" id="{C8EF8376-5EE7-8844-B9F3-6FA3085E96DF}"/>
            </a:ext>
          </a:extLst>
        </xdr:cNvPr>
        <xdr:cNvSpPr>
          <a:spLocks noChangeShapeType="1"/>
        </xdr:cNvSpPr>
      </xdr:nvSpPr>
      <xdr:spPr bwMode="auto">
        <a:xfrm>
          <a:off x="835025" y="2438400"/>
          <a:ext cx="1619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657225</xdr:colOff>
      <xdr:row>13</xdr:row>
      <xdr:rowOff>57150</xdr:rowOff>
    </xdr:from>
    <xdr:to>
      <xdr:col>1</xdr:col>
      <xdr:colOff>819150</xdr:colOff>
      <xdr:row>13</xdr:row>
      <xdr:rowOff>57150</xdr:rowOff>
    </xdr:to>
    <xdr:sp macro="" textlink="">
      <xdr:nvSpPr>
        <xdr:cNvPr id="11" name="Line 18">
          <a:extLst>
            <a:ext uri="{FF2B5EF4-FFF2-40B4-BE49-F238E27FC236}">
              <a16:creationId xmlns:a16="http://schemas.microsoft.com/office/drawing/2014/main" id="{FB07B5DA-3186-4E4F-8355-D7E3C909EC91}"/>
            </a:ext>
          </a:extLst>
        </xdr:cNvPr>
        <xdr:cNvSpPr>
          <a:spLocks noChangeShapeType="1"/>
        </xdr:cNvSpPr>
      </xdr:nvSpPr>
      <xdr:spPr bwMode="auto">
        <a:xfrm>
          <a:off x="835025" y="2698750"/>
          <a:ext cx="1619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657225</xdr:colOff>
      <xdr:row>14</xdr:row>
      <xdr:rowOff>104775</xdr:rowOff>
    </xdr:from>
    <xdr:to>
      <xdr:col>1</xdr:col>
      <xdr:colOff>819150</xdr:colOff>
      <xdr:row>14</xdr:row>
      <xdr:rowOff>104775</xdr:rowOff>
    </xdr:to>
    <xdr:sp macro="" textlink="">
      <xdr:nvSpPr>
        <xdr:cNvPr id="12" name="Line 19">
          <a:extLst>
            <a:ext uri="{FF2B5EF4-FFF2-40B4-BE49-F238E27FC236}">
              <a16:creationId xmlns:a16="http://schemas.microsoft.com/office/drawing/2014/main" id="{45A83250-DB56-6245-8193-DB5315835FC9}"/>
            </a:ext>
          </a:extLst>
        </xdr:cNvPr>
        <xdr:cNvSpPr>
          <a:spLocks noChangeShapeType="1"/>
        </xdr:cNvSpPr>
      </xdr:nvSpPr>
      <xdr:spPr bwMode="auto">
        <a:xfrm>
          <a:off x="835025" y="2949575"/>
          <a:ext cx="1619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657225</xdr:colOff>
      <xdr:row>15</xdr:row>
      <xdr:rowOff>152400</xdr:rowOff>
    </xdr:from>
    <xdr:to>
      <xdr:col>1</xdr:col>
      <xdr:colOff>819150</xdr:colOff>
      <xdr:row>15</xdr:row>
      <xdr:rowOff>152400</xdr:rowOff>
    </xdr:to>
    <xdr:sp macro="" textlink="">
      <xdr:nvSpPr>
        <xdr:cNvPr id="13" name="Line 20">
          <a:extLst>
            <a:ext uri="{FF2B5EF4-FFF2-40B4-BE49-F238E27FC236}">
              <a16:creationId xmlns:a16="http://schemas.microsoft.com/office/drawing/2014/main" id="{D54564AF-7077-D242-82EF-10091F313DAD}"/>
            </a:ext>
          </a:extLst>
        </xdr:cNvPr>
        <xdr:cNvSpPr>
          <a:spLocks noChangeShapeType="1"/>
        </xdr:cNvSpPr>
      </xdr:nvSpPr>
      <xdr:spPr bwMode="auto">
        <a:xfrm>
          <a:off x="835025" y="3200400"/>
          <a:ext cx="1619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159657</xdr:colOff>
      <xdr:row>11</xdr:row>
      <xdr:rowOff>57150</xdr:rowOff>
    </xdr:from>
    <xdr:to>
      <xdr:col>1</xdr:col>
      <xdr:colOff>590550</xdr:colOff>
      <xdr:row>16</xdr:row>
      <xdr:rowOff>508000</xdr:rowOff>
    </xdr:to>
    <xdr:sp macro="" textlink="">
      <xdr:nvSpPr>
        <xdr:cNvPr id="14" name="Rectangle 21">
          <a:hlinkClick xmlns:r="http://schemas.openxmlformats.org/officeDocument/2006/relationships" r:id="rId6"/>
          <a:extLst>
            <a:ext uri="{FF2B5EF4-FFF2-40B4-BE49-F238E27FC236}">
              <a16:creationId xmlns:a16="http://schemas.microsoft.com/office/drawing/2014/main" id="{29BD2F3B-2CA1-0540-97FB-0B2D04DA3E02}"/>
            </a:ext>
          </a:extLst>
        </xdr:cNvPr>
        <xdr:cNvSpPr>
          <a:spLocks noChangeArrowheads="1"/>
        </xdr:cNvSpPr>
      </xdr:nvSpPr>
      <xdr:spPr bwMode="auto">
        <a:xfrm>
          <a:off x="341086" y="2118179"/>
          <a:ext cx="430893" cy="1357992"/>
        </a:xfrm>
        <a:prstGeom prst="rect">
          <a:avLst/>
        </a:prstGeom>
        <a:solidFill>
          <a:srgbClr val="339966"/>
        </a:solidFill>
        <a:ln w="9525">
          <a:solidFill>
            <a:srgbClr val="FFFFFF"/>
          </a:solidFill>
          <a:miter lim="800000"/>
          <a:headEnd/>
          <a:tailEnd/>
        </a:ln>
        <a:effectLst>
          <a:prstShdw prst="shdw17" dist="17961" dir="2700000">
            <a:srgbClr val="FFFFFF">
              <a:gamma/>
              <a:shade val="60000"/>
              <a:invGamma/>
            </a:srgbClr>
          </a:prstShdw>
        </a:effectLst>
      </xdr:spPr>
      <xdr:txBody>
        <a:bodyPr vertOverflow="clip" vert="vert270" wrap="square" lIns="27432" tIns="22860" rIns="27432" bIns="22860" anchor="ctr" upright="1"/>
        <a:lstStyle/>
        <a:p>
          <a:pPr algn="ctr" rtl="1">
            <a:defRPr sz="1000"/>
          </a:pPr>
          <a:r>
            <a:rPr lang="es-ES" sz="1000" b="0" i="0" strike="noStrike">
              <a:solidFill>
                <a:srgbClr val="FFFFFF"/>
              </a:solidFill>
              <a:latin typeface="Arial"/>
              <a:cs typeface="Arial"/>
            </a:rPr>
            <a:t>POA</a:t>
          </a:r>
        </a:p>
      </xdr:txBody>
    </xdr:sp>
    <xdr:clientData/>
  </xdr:twoCellAnchor>
  <xdr:twoCellAnchor>
    <xdr:from>
      <xdr:col>6</xdr:col>
      <xdr:colOff>819150</xdr:colOff>
      <xdr:row>1</xdr:row>
      <xdr:rowOff>142875</xdr:rowOff>
    </xdr:from>
    <xdr:to>
      <xdr:col>11</xdr:col>
      <xdr:colOff>47625</xdr:colOff>
      <xdr:row>8</xdr:row>
      <xdr:rowOff>76200</xdr:rowOff>
    </xdr:to>
    <xdr:sp macro="" textlink="">
      <xdr:nvSpPr>
        <xdr:cNvPr id="15" name="Rectangle 28">
          <a:extLst>
            <a:ext uri="{FF2B5EF4-FFF2-40B4-BE49-F238E27FC236}">
              <a16:creationId xmlns:a16="http://schemas.microsoft.com/office/drawing/2014/main" id="{B6A5CE31-71A9-A34B-BE9A-D6DCBCC1F864}"/>
            </a:ext>
          </a:extLst>
        </xdr:cNvPr>
        <xdr:cNvSpPr>
          <a:spLocks noChangeArrowheads="1"/>
        </xdr:cNvSpPr>
      </xdr:nvSpPr>
      <xdr:spPr bwMode="auto">
        <a:xfrm>
          <a:off x="3397250" y="346075"/>
          <a:ext cx="4079875" cy="1355725"/>
        </a:xfrm>
        <a:prstGeom prst="rect">
          <a:avLst/>
        </a:prstGeom>
        <a:noFill/>
        <a:ln w="9525">
          <a:solidFill>
            <a:srgbClr val="4F81BD"/>
          </a:solidFill>
          <a:miter lim="800000"/>
          <a:headEnd/>
          <a:tailEnd/>
        </a:ln>
        <a:effectLst>
          <a:outerShdw dist="107763" dir="13500000" sx="125000" sy="125000" algn="b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7</xdr:col>
      <xdr:colOff>66675</xdr:colOff>
      <xdr:row>11</xdr:row>
      <xdr:rowOff>9525</xdr:rowOff>
    </xdr:from>
    <xdr:to>
      <xdr:col>10</xdr:col>
      <xdr:colOff>857250</xdr:colOff>
      <xdr:row>17</xdr:row>
      <xdr:rowOff>152400</xdr:rowOff>
    </xdr:to>
    <xdr:sp macro="" textlink="">
      <xdr:nvSpPr>
        <xdr:cNvPr id="16" name="Rectangle 29">
          <a:extLst>
            <a:ext uri="{FF2B5EF4-FFF2-40B4-BE49-F238E27FC236}">
              <a16:creationId xmlns:a16="http://schemas.microsoft.com/office/drawing/2014/main" id="{D0C203AE-6F26-8A48-8675-D8FF5916A103}"/>
            </a:ext>
          </a:extLst>
        </xdr:cNvPr>
        <xdr:cNvSpPr>
          <a:spLocks noChangeArrowheads="1"/>
        </xdr:cNvSpPr>
      </xdr:nvSpPr>
      <xdr:spPr bwMode="auto">
        <a:xfrm rot="10800000">
          <a:off x="3495675" y="2244725"/>
          <a:ext cx="3698875" cy="1362075"/>
        </a:xfrm>
        <a:prstGeom prst="rect">
          <a:avLst/>
        </a:prstGeom>
        <a:noFill/>
        <a:ln w="9525">
          <a:solidFill>
            <a:srgbClr val="4F81BD"/>
          </a:solidFill>
          <a:miter lim="800000"/>
          <a:headEnd/>
          <a:tailEnd/>
        </a:ln>
        <a:effectLst>
          <a:outerShdw dist="107763" dir="27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1</xdr:col>
      <xdr:colOff>887186</xdr:colOff>
      <xdr:row>16</xdr:row>
      <xdr:rowOff>147865</xdr:rowOff>
    </xdr:from>
    <xdr:to>
      <xdr:col>2</xdr:col>
      <xdr:colOff>1647372</xdr:colOff>
      <xdr:row>16</xdr:row>
      <xdr:rowOff>338818</xdr:rowOff>
    </xdr:to>
    <xdr:sp macro="" textlink="">
      <xdr:nvSpPr>
        <xdr:cNvPr id="19" name="AutoShape 15">
          <a:hlinkClick xmlns:r="http://schemas.openxmlformats.org/officeDocument/2006/relationships" r:id="rId7" tooltip="Presione Click para ir a la Página Perspectiva Aprendizaje"/>
          <a:extLst>
            <a:ext uri="{FF2B5EF4-FFF2-40B4-BE49-F238E27FC236}">
              <a16:creationId xmlns:a16="http://schemas.microsoft.com/office/drawing/2014/main" id="{73B83816-6FA7-A743-AE45-51CABC84A0F0}"/>
            </a:ext>
          </a:extLst>
        </xdr:cNvPr>
        <xdr:cNvSpPr>
          <a:spLocks noChangeArrowheads="1"/>
        </xdr:cNvSpPr>
      </xdr:nvSpPr>
      <xdr:spPr bwMode="auto">
        <a:xfrm>
          <a:off x="1068615" y="3116036"/>
          <a:ext cx="5564414" cy="190953"/>
        </a:xfrm>
        <a:prstGeom prst="roundRect">
          <a:avLst>
            <a:gd name="adj" fmla="val 0"/>
          </a:avLst>
        </a:prstGeom>
        <a:solidFill>
          <a:srgbClr val="C0C0C0"/>
        </a:solidFill>
        <a:ln w="3175">
          <a:noFill/>
          <a:round/>
          <a:headEnd/>
          <a:tailEnd/>
        </a:ln>
        <a:effectLst>
          <a:prstShdw prst="shdw17" dist="17961" dir="2700000">
            <a:srgbClr val="C0C0C0">
              <a:gamma/>
              <a:shade val="60000"/>
              <a:invGamma/>
            </a:srgbClr>
          </a:prstShdw>
        </a:effectLst>
      </xdr:spPr>
      <xdr:txBody>
        <a:bodyPr vertOverflow="clip" wrap="square" lIns="27432" tIns="18288" rIns="0" bIns="0" anchor="t" upright="1"/>
        <a:lstStyle/>
        <a:p>
          <a:pPr algn="l" rtl="1">
            <a:defRPr sz="1000"/>
          </a:pPr>
          <a:r>
            <a:rPr lang="es-ES" sz="900" b="1" i="0" strike="noStrike">
              <a:solidFill>
                <a:srgbClr val="000000"/>
              </a:solidFill>
              <a:latin typeface="Tahoma"/>
              <a:cs typeface="Tahoma"/>
            </a:rPr>
            <a:t>GESTIÓN DE PROCESOS TECNOLOGIA E INFRAESTRUCTURA </a:t>
          </a:r>
        </a:p>
      </xdr:txBody>
    </xdr:sp>
    <xdr:clientData/>
  </xdr:twoCellAnchor>
  <xdr:twoCellAnchor>
    <xdr:from>
      <xdr:col>1</xdr:col>
      <xdr:colOff>676728</xdr:colOff>
      <xdr:row>16</xdr:row>
      <xdr:rowOff>242207</xdr:rowOff>
    </xdr:from>
    <xdr:to>
      <xdr:col>1</xdr:col>
      <xdr:colOff>838653</xdr:colOff>
      <xdr:row>16</xdr:row>
      <xdr:rowOff>242207</xdr:rowOff>
    </xdr:to>
    <xdr:sp macro="" textlink="">
      <xdr:nvSpPr>
        <xdr:cNvPr id="20" name="Line 20">
          <a:extLst>
            <a:ext uri="{FF2B5EF4-FFF2-40B4-BE49-F238E27FC236}">
              <a16:creationId xmlns:a16="http://schemas.microsoft.com/office/drawing/2014/main" id="{C25D2958-1B1A-3649-A29C-83C4EC449D0B}"/>
            </a:ext>
          </a:extLst>
        </xdr:cNvPr>
        <xdr:cNvSpPr>
          <a:spLocks noChangeShapeType="1"/>
        </xdr:cNvSpPr>
      </xdr:nvSpPr>
      <xdr:spPr bwMode="auto">
        <a:xfrm>
          <a:off x="858157" y="3210378"/>
          <a:ext cx="1619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1371145</xdr:colOff>
      <xdr:row>20</xdr:row>
      <xdr:rowOff>36286</xdr:rowOff>
    </xdr:from>
    <xdr:to>
      <xdr:col>3</xdr:col>
      <xdr:colOff>544285</xdr:colOff>
      <xdr:row>26</xdr:row>
      <xdr:rowOff>116114</xdr:rowOff>
    </xdr:to>
    <xdr:sp macro="" textlink="">
      <xdr:nvSpPr>
        <xdr:cNvPr id="24" name="Rectangle 10">
          <a:extLst>
            <a:ext uri="{FF2B5EF4-FFF2-40B4-BE49-F238E27FC236}">
              <a16:creationId xmlns:a16="http://schemas.microsoft.com/office/drawing/2014/main" id="{11E2F6C4-ECCE-4247-8E3D-187C5685C876}"/>
            </a:ext>
          </a:extLst>
        </xdr:cNvPr>
        <xdr:cNvSpPr>
          <a:spLocks noChangeArrowheads="1"/>
        </xdr:cNvSpPr>
      </xdr:nvSpPr>
      <xdr:spPr bwMode="auto">
        <a:xfrm>
          <a:off x="1552574" y="4107543"/>
          <a:ext cx="5682797" cy="1168400"/>
        </a:xfrm>
        <a:prstGeom prst="rect">
          <a:avLst/>
        </a:prstGeom>
        <a:solidFill>
          <a:schemeClr val="accent1">
            <a:lumMod val="60000"/>
            <a:lumOff val="40000"/>
          </a:schemeClr>
        </a:solidFill>
        <a:ln>
          <a:noFill/>
        </a:ln>
        <a:effectLst>
          <a:prstShdw prst="shdw17" dist="17961" dir="2700000">
            <a:srgbClr val="99995C"/>
          </a:prstShdw>
        </a:effectLst>
      </xdr:spPr>
    </xdr:sp>
    <xdr:clientData/>
  </xdr:twoCellAnchor>
  <xdr:twoCellAnchor>
    <xdr:from>
      <xdr:col>1</xdr:col>
      <xdr:colOff>1616529</xdr:colOff>
      <xdr:row>20</xdr:row>
      <xdr:rowOff>118835</xdr:rowOff>
    </xdr:from>
    <xdr:to>
      <xdr:col>2</xdr:col>
      <xdr:colOff>1530804</xdr:colOff>
      <xdr:row>21</xdr:row>
      <xdr:rowOff>127453</xdr:rowOff>
    </xdr:to>
    <xdr:sp macro="" textlink="">
      <xdr:nvSpPr>
        <xdr:cNvPr id="22" name="AutoShape 1">
          <a:hlinkClick xmlns:r="http://schemas.openxmlformats.org/officeDocument/2006/relationships" r:id="rId8" tooltip="Contiene el Indice de la Informacion de la Compañia"/>
          <a:extLst>
            <a:ext uri="{FF2B5EF4-FFF2-40B4-BE49-F238E27FC236}">
              <a16:creationId xmlns:a16="http://schemas.microsoft.com/office/drawing/2014/main" id="{547FABF3-B46A-844C-827E-F7A229509779}"/>
            </a:ext>
          </a:extLst>
        </xdr:cNvPr>
        <xdr:cNvSpPr>
          <a:spLocks noChangeArrowheads="1"/>
        </xdr:cNvSpPr>
      </xdr:nvSpPr>
      <xdr:spPr bwMode="auto">
        <a:xfrm>
          <a:off x="1797958" y="4190092"/>
          <a:ext cx="4718503" cy="190047"/>
        </a:xfrm>
        <a:prstGeom prst="roundRect">
          <a:avLst>
            <a:gd name="adj" fmla="val 0"/>
          </a:avLst>
        </a:prstGeom>
        <a:solidFill>
          <a:srgbClr val="C0C0C0"/>
        </a:solidFill>
        <a:ln w="3175">
          <a:noFill/>
          <a:round/>
          <a:headEnd/>
          <a:tailEnd/>
        </a:ln>
        <a:effectLst>
          <a:prstShdw prst="shdw17" dist="17961" dir="2700000">
            <a:srgbClr val="C0C0C0">
              <a:gamma/>
              <a:shade val="60000"/>
              <a:invGamma/>
            </a:srgbClr>
          </a:prstShdw>
        </a:effectLst>
      </xdr:spPr>
      <xdr:txBody>
        <a:bodyPr vertOverflow="clip" wrap="square" lIns="27432" tIns="18288" rIns="27432" bIns="0" anchor="t" upright="1"/>
        <a:lstStyle/>
        <a:p>
          <a:pPr algn="ctr" rtl="1">
            <a:defRPr sz="1000"/>
          </a:pPr>
          <a:r>
            <a:rPr lang="es-ES" sz="900" b="1" i="0" strike="noStrike">
              <a:solidFill>
                <a:srgbClr val="000000"/>
              </a:solidFill>
              <a:latin typeface="Tahoma"/>
              <a:cs typeface="Tahoma"/>
            </a:rPr>
            <a:t>GRÁFICO MEJORA EN LA CALIDAD DE LOS</a:t>
          </a:r>
          <a:r>
            <a:rPr lang="es-ES" sz="900" b="1" i="0" strike="noStrike" baseline="0">
              <a:solidFill>
                <a:srgbClr val="000000"/>
              </a:solidFill>
              <a:latin typeface="Tahoma"/>
              <a:cs typeface="Tahoma"/>
            </a:rPr>
            <a:t> SERVICIOS</a:t>
          </a:r>
          <a:endParaRPr lang="es-ES" sz="900" b="1" i="0" strike="noStrike">
            <a:solidFill>
              <a:srgbClr val="000000"/>
            </a:solidFill>
            <a:latin typeface="Tahoma"/>
            <a:cs typeface="Tahoma"/>
          </a:endParaRPr>
        </a:p>
      </xdr:txBody>
    </xdr:sp>
    <xdr:clientData/>
  </xdr:twoCellAnchor>
  <xdr:twoCellAnchor>
    <xdr:from>
      <xdr:col>1</xdr:col>
      <xdr:colOff>1623785</xdr:colOff>
      <xdr:row>22</xdr:row>
      <xdr:rowOff>24494</xdr:rowOff>
    </xdr:from>
    <xdr:to>
      <xdr:col>2</xdr:col>
      <xdr:colOff>1538060</xdr:colOff>
      <xdr:row>23</xdr:row>
      <xdr:rowOff>33112</xdr:rowOff>
    </xdr:to>
    <xdr:sp macro="" textlink="">
      <xdr:nvSpPr>
        <xdr:cNvPr id="23" name="AutoShape 1">
          <a:hlinkClick xmlns:r="http://schemas.openxmlformats.org/officeDocument/2006/relationships" r:id="rId8" tooltip="Contiene el Indice de la Informacion de la Compañia"/>
          <a:extLst>
            <a:ext uri="{FF2B5EF4-FFF2-40B4-BE49-F238E27FC236}">
              <a16:creationId xmlns:a16="http://schemas.microsoft.com/office/drawing/2014/main" id="{AB9DEF5D-385E-D749-B1E1-B83402FCD320}"/>
            </a:ext>
          </a:extLst>
        </xdr:cNvPr>
        <xdr:cNvSpPr>
          <a:spLocks noChangeArrowheads="1"/>
        </xdr:cNvSpPr>
      </xdr:nvSpPr>
      <xdr:spPr bwMode="auto">
        <a:xfrm>
          <a:off x="1805214" y="4458608"/>
          <a:ext cx="4718503" cy="190047"/>
        </a:xfrm>
        <a:prstGeom prst="roundRect">
          <a:avLst>
            <a:gd name="adj" fmla="val 0"/>
          </a:avLst>
        </a:prstGeom>
        <a:solidFill>
          <a:srgbClr val="C0C0C0"/>
        </a:solidFill>
        <a:ln w="3175">
          <a:noFill/>
          <a:round/>
          <a:headEnd/>
          <a:tailEnd/>
        </a:ln>
        <a:effectLst>
          <a:prstShdw prst="shdw17" dist="17961" dir="2700000">
            <a:srgbClr val="C0C0C0">
              <a:gamma/>
              <a:shade val="60000"/>
              <a:invGamma/>
            </a:srgbClr>
          </a:prstShdw>
        </a:effectLst>
      </xdr:spPr>
      <xdr:txBody>
        <a:bodyPr vertOverflow="clip" wrap="square" lIns="27432" tIns="18288" rIns="27432" bIns="0" anchor="t" upright="1"/>
        <a:lstStyle/>
        <a:p>
          <a:pPr algn="ctr" rtl="1">
            <a:defRPr sz="1000"/>
          </a:pPr>
          <a:r>
            <a:rPr lang="es-ES" sz="900" b="1" i="0" strike="noStrike">
              <a:solidFill>
                <a:srgbClr val="000000"/>
              </a:solidFill>
              <a:latin typeface="Tahoma"/>
              <a:cs typeface="Tahoma"/>
            </a:rPr>
            <a:t>GRÁFICO GESTIÓN DE PROCESOS, TENOLOGÍA E INFRAESTRUCTURA</a:t>
          </a:r>
        </a:p>
      </xdr:txBody>
    </xdr:sp>
    <xdr:clientData/>
  </xdr:twoCellAnchor>
  <xdr:twoCellAnchor>
    <xdr:from>
      <xdr:col>1</xdr:col>
      <xdr:colOff>1617889</xdr:colOff>
      <xdr:row>23</xdr:row>
      <xdr:rowOff>137885</xdr:rowOff>
    </xdr:from>
    <xdr:to>
      <xdr:col>2</xdr:col>
      <xdr:colOff>1532164</xdr:colOff>
      <xdr:row>24</xdr:row>
      <xdr:rowOff>146504</xdr:rowOff>
    </xdr:to>
    <xdr:sp macro="" textlink="">
      <xdr:nvSpPr>
        <xdr:cNvPr id="25" name="AutoShape 1">
          <a:hlinkClick xmlns:r="http://schemas.openxmlformats.org/officeDocument/2006/relationships" r:id="rId9" tooltip="Contiene el Indice de la Informacion de la Compañia"/>
          <a:extLst>
            <a:ext uri="{FF2B5EF4-FFF2-40B4-BE49-F238E27FC236}">
              <a16:creationId xmlns:a16="http://schemas.microsoft.com/office/drawing/2014/main" id="{4AE4160B-FA00-BC44-BD70-3A3D2D0109F5}"/>
            </a:ext>
          </a:extLst>
        </xdr:cNvPr>
        <xdr:cNvSpPr>
          <a:spLocks noChangeArrowheads="1"/>
        </xdr:cNvSpPr>
      </xdr:nvSpPr>
      <xdr:spPr bwMode="auto">
        <a:xfrm>
          <a:off x="1799318" y="4753428"/>
          <a:ext cx="4718503" cy="190047"/>
        </a:xfrm>
        <a:prstGeom prst="roundRect">
          <a:avLst>
            <a:gd name="adj" fmla="val 0"/>
          </a:avLst>
        </a:prstGeom>
        <a:solidFill>
          <a:srgbClr val="C0C0C0"/>
        </a:solidFill>
        <a:ln w="3175">
          <a:noFill/>
          <a:round/>
          <a:headEnd/>
          <a:tailEnd/>
        </a:ln>
        <a:effectLst>
          <a:prstShdw prst="shdw17" dist="17961" dir="2700000">
            <a:srgbClr val="C0C0C0">
              <a:gamma/>
              <a:shade val="60000"/>
              <a:invGamma/>
            </a:srgbClr>
          </a:prstShdw>
        </a:effectLst>
      </xdr:spPr>
      <xdr:txBody>
        <a:bodyPr vertOverflow="clip" wrap="square" lIns="27432" tIns="18288" rIns="27432" bIns="0" anchor="t" upright="1"/>
        <a:lstStyle/>
        <a:p>
          <a:pPr algn="ctr" rtl="1">
            <a:defRPr sz="1000"/>
          </a:pPr>
          <a:r>
            <a:rPr lang="es-ES" sz="900" b="1" i="0" strike="noStrike">
              <a:solidFill>
                <a:srgbClr val="000000"/>
              </a:solidFill>
              <a:latin typeface="Tahoma"/>
              <a:cs typeface="Tahoma"/>
            </a:rPr>
            <a:t>GRÁFICO USUARIO EXTERNO</a:t>
          </a:r>
        </a:p>
      </xdr:txBody>
    </xdr:sp>
    <xdr:clientData/>
  </xdr:twoCellAnchor>
  <xdr:twoCellAnchor>
    <xdr:from>
      <xdr:col>1</xdr:col>
      <xdr:colOff>1638301</xdr:colOff>
      <xdr:row>25</xdr:row>
      <xdr:rowOff>53520</xdr:rowOff>
    </xdr:from>
    <xdr:to>
      <xdr:col>2</xdr:col>
      <xdr:colOff>1552576</xdr:colOff>
      <xdr:row>26</xdr:row>
      <xdr:rowOff>62138</xdr:rowOff>
    </xdr:to>
    <xdr:sp macro="" textlink="">
      <xdr:nvSpPr>
        <xdr:cNvPr id="26" name="AutoShape 1">
          <a:hlinkClick xmlns:r="http://schemas.openxmlformats.org/officeDocument/2006/relationships" r:id="rId10" tooltip="Contiene el Indice de la Informacion de la Compañia"/>
          <a:extLst>
            <a:ext uri="{FF2B5EF4-FFF2-40B4-BE49-F238E27FC236}">
              <a16:creationId xmlns:a16="http://schemas.microsoft.com/office/drawing/2014/main" id="{67B02A15-D295-DAB8-2B52-668EC3831F11}"/>
            </a:ext>
          </a:extLst>
        </xdr:cNvPr>
        <xdr:cNvSpPr>
          <a:spLocks noChangeArrowheads="1"/>
        </xdr:cNvSpPr>
      </xdr:nvSpPr>
      <xdr:spPr bwMode="auto">
        <a:xfrm>
          <a:off x="1819730" y="5031920"/>
          <a:ext cx="4718503" cy="190047"/>
        </a:xfrm>
        <a:prstGeom prst="roundRect">
          <a:avLst>
            <a:gd name="adj" fmla="val 0"/>
          </a:avLst>
        </a:prstGeom>
        <a:solidFill>
          <a:srgbClr val="C0C0C0"/>
        </a:solidFill>
        <a:ln w="3175">
          <a:noFill/>
          <a:round/>
          <a:headEnd/>
          <a:tailEnd/>
        </a:ln>
        <a:effectLst>
          <a:prstShdw prst="shdw17" dist="17961" dir="2700000">
            <a:srgbClr val="C0C0C0">
              <a:gamma/>
              <a:shade val="60000"/>
              <a:invGamma/>
            </a:srgbClr>
          </a:prstShdw>
        </a:effectLst>
      </xdr:spPr>
      <xdr:txBody>
        <a:bodyPr vertOverflow="clip" wrap="square" lIns="27432" tIns="18288" rIns="27432" bIns="0" anchor="t" upright="1"/>
        <a:lstStyle/>
        <a:p>
          <a:pPr algn="ctr" rtl="1">
            <a:defRPr sz="1000"/>
          </a:pPr>
          <a:r>
            <a:rPr lang="es-ES" sz="900" b="1" i="0" strike="noStrike">
              <a:solidFill>
                <a:srgbClr val="000000"/>
              </a:solidFill>
              <a:latin typeface="Tahoma"/>
              <a:cs typeface="Tahoma"/>
            </a:rPr>
            <a:t>GRÁFICO</a:t>
          </a:r>
          <a:r>
            <a:rPr lang="es-ES" sz="900" b="1" i="0" strike="noStrike" baseline="0">
              <a:solidFill>
                <a:srgbClr val="000000"/>
              </a:solidFill>
              <a:latin typeface="Tahoma"/>
              <a:cs typeface="Tahoma"/>
            </a:rPr>
            <a:t> DESARROLLO FINANCIERO</a:t>
          </a:r>
          <a:endParaRPr lang="es-ES" sz="900" b="1" i="0" strike="noStrike">
            <a:solidFill>
              <a:srgbClr val="000000"/>
            </a:solidFill>
            <a:latin typeface="Tahoma"/>
            <a:cs typeface="Tahoma"/>
          </a:endParaRPr>
        </a:p>
      </xdr:txBody>
    </xdr:sp>
    <xdr:clientData/>
  </xdr:twoCellAnchor>
  <xdr:twoCellAnchor>
    <xdr:from>
      <xdr:col>1</xdr:col>
      <xdr:colOff>688975</xdr:colOff>
      <xdr:row>18</xdr:row>
      <xdr:rowOff>29029</xdr:rowOff>
    </xdr:from>
    <xdr:to>
      <xdr:col>3</xdr:col>
      <xdr:colOff>1117600</xdr:colOff>
      <xdr:row>19</xdr:row>
      <xdr:rowOff>224972</xdr:rowOff>
    </xdr:to>
    <xdr:sp macro="" textlink="">
      <xdr:nvSpPr>
        <xdr:cNvPr id="30" name="Rectangle 10">
          <a:extLst>
            <a:ext uri="{FF2B5EF4-FFF2-40B4-BE49-F238E27FC236}">
              <a16:creationId xmlns:a16="http://schemas.microsoft.com/office/drawing/2014/main" id="{952C4645-A1C5-7542-AA31-46006C48740B}"/>
            </a:ext>
          </a:extLst>
        </xdr:cNvPr>
        <xdr:cNvSpPr>
          <a:spLocks noChangeArrowheads="1"/>
        </xdr:cNvSpPr>
      </xdr:nvSpPr>
      <xdr:spPr bwMode="auto">
        <a:xfrm>
          <a:off x="870404" y="3686629"/>
          <a:ext cx="6938282" cy="377372"/>
        </a:xfrm>
        <a:prstGeom prst="rect">
          <a:avLst/>
        </a:prstGeom>
        <a:solidFill>
          <a:schemeClr val="accent5">
            <a:lumMod val="20000"/>
            <a:lumOff val="80000"/>
          </a:schemeClr>
        </a:solidFill>
        <a:ln>
          <a:noFill/>
        </a:ln>
        <a:effectLst>
          <a:prstShdw prst="shdw17" dist="17961" dir="2700000">
            <a:srgbClr val="99995C"/>
          </a:prstShdw>
        </a:effectLst>
      </xdr:spPr>
    </xdr:sp>
    <xdr:clientData/>
  </xdr:twoCellAnchor>
  <xdr:twoCellAnchor>
    <xdr:from>
      <xdr:col>1</xdr:col>
      <xdr:colOff>870404</xdr:colOff>
      <xdr:row>16</xdr:row>
      <xdr:rowOff>428171</xdr:rowOff>
    </xdr:from>
    <xdr:to>
      <xdr:col>2</xdr:col>
      <xdr:colOff>1630590</xdr:colOff>
      <xdr:row>17</xdr:row>
      <xdr:rowOff>111124</xdr:rowOff>
    </xdr:to>
    <xdr:sp macro="" textlink="">
      <xdr:nvSpPr>
        <xdr:cNvPr id="27" name="AutoShape 15">
          <a:hlinkClick xmlns:r="http://schemas.openxmlformats.org/officeDocument/2006/relationships" r:id="rId7" tooltip="Presione Click para ir a la Página Perspectiva Aprendizaje"/>
          <a:extLst>
            <a:ext uri="{FF2B5EF4-FFF2-40B4-BE49-F238E27FC236}">
              <a16:creationId xmlns:a16="http://schemas.microsoft.com/office/drawing/2014/main" id="{93E4BA91-E491-9F4C-8138-1A534F064B41}"/>
            </a:ext>
          </a:extLst>
        </xdr:cNvPr>
        <xdr:cNvSpPr>
          <a:spLocks noChangeArrowheads="1"/>
        </xdr:cNvSpPr>
      </xdr:nvSpPr>
      <xdr:spPr bwMode="auto">
        <a:xfrm>
          <a:off x="1051833" y="3396342"/>
          <a:ext cx="5564414" cy="190953"/>
        </a:xfrm>
        <a:prstGeom prst="roundRect">
          <a:avLst>
            <a:gd name="adj" fmla="val 0"/>
          </a:avLst>
        </a:prstGeom>
        <a:solidFill>
          <a:srgbClr val="C0C0C0"/>
        </a:solidFill>
        <a:ln w="3175">
          <a:noFill/>
          <a:round/>
          <a:headEnd/>
          <a:tailEnd/>
        </a:ln>
        <a:effectLst>
          <a:prstShdw prst="shdw17" dist="17961" dir="2700000">
            <a:srgbClr val="C0C0C0">
              <a:gamma/>
              <a:shade val="60000"/>
              <a:invGamma/>
            </a:srgbClr>
          </a:prstShdw>
        </a:effectLst>
      </xdr:spPr>
      <xdr:txBody>
        <a:bodyPr vertOverflow="clip" wrap="square" lIns="27432" tIns="18288" rIns="0" bIns="0" anchor="t" upright="1"/>
        <a:lstStyle/>
        <a:p>
          <a:pPr algn="l" rtl="1">
            <a:defRPr sz="1000"/>
          </a:pPr>
          <a:r>
            <a:rPr lang="es-ES" sz="900" b="1" i="0" strike="noStrike">
              <a:solidFill>
                <a:srgbClr val="000000"/>
              </a:solidFill>
              <a:latin typeface="Tahoma"/>
              <a:cs typeface="Tahoma"/>
            </a:rPr>
            <a:t>USUARIO EXTERNO</a:t>
          </a:r>
        </a:p>
      </xdr:txBody>
    </xdr:sp>
    <xdr:clientData/>
  </xdr:twoCellAnchor>
  <xdr:twoCellAnchor>
    <xdr:from>
      <xdr:col>1</xdr:col>
      <xdr:colOff>680357</xdr:colOff>
      <xdr:row>17</xdr:row>
      <xdr:rowOff>9979</xdr:rowOff>
    </xdr:from>
    <xdr:to>
      <xdr:col>1</xdr:col>
      <xdr:colOff>842282</xdr:colOff>
      <xdr:row>17</xdr:row>
      <xdr:rowOff>9979</xdr:rowOff>
    </xdr:to>
    <xdr:sp macro="" textlink="">
      <xdr:nvSpPr>
        <xdr:cNvPr id="28" name="Line 20">
          <a:extLst>
            <a:ext uri="{FF2B5EF4-FFF2-40B4-BE49-F238E27FC236}">
              <a16:creationId xmlns:a16="http://schemas.microsoft.com/office/drawing/2014/main" id="{AB5FF8A3-D481-8C48-95EC-94F2A1259805}"/>
            </a:ext>
          </a:extLst>
        </xdr:cNvPr>
        <xdr:cNvSpPr>
          <a:spLocks noChangeShapeType="1"/>
        </xdr:cNvSpPr>
      </xdr:nvSpPr>
      <xdr:spPr bwMode="auto">
        <a:xfrm>
          <a:off x="861786" y="3486150"/>
          <a:ext cx="1619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1959882</xdr:colOff>
      <xdr:row>18</xdr:row>
      <xdr:rowOff>143782</xdr:rowOff>
    </xdr:from>
    <xdr:to>
      <xdr:col>3</xdr:col>
      <xdr:colOff>168728</xdr:colOff>
      <xdr:row>19</xdr:row>
      <xdr:rowOff>152400</xdr:rowOff>
    </xdr:to>
    <xdr:sp macro="" textlink="">
      <xdr:nvSpPr>
        <xdr:cNvPr id="18" name="AutoShape 1">
          <a:hlinkClick xmlns:r="http://schemas.openxmlformats.org/officeDocument/2006/relationships" r:id="rId11" tooltip="Contiene el Indice de la Informacion de la Compañia"/>
          <a:extLst>
            <a:ext uri="{FF2B5EF4-FFF2-40B4-BE49-F238E27FC236}">
              <a16:creationId xmlns:a16="http://schemas.microsoft.com/office/drawing/2014/main" id="{FF456984-AD35-6B4D-84EC-C032F3930AC3}"/>
            </a:ext>
          </a:extLst>
        </xdr:cNvPr>
        <xdr:cNvSpPr>
          <a:spLocks noChangeArrowheads="1"/>
        </xdr:cNvSpPr>
      </xdr:nvSpPr>
      <xdr:spPr bwMode="auto">
        <a:xfrm>
          <a:off x="2141311" y="3801382"/>
          <a:ext cx="4718503" cy="190047"/>
        </a:xfrm>
        <a:prstGeom prst="roundRect">
          <a:avLst>
            <a:gd name="adj" fmla="val 0"/>
          </a:avLst>
        </a:prstGeom>
        <a:solidFill>
          <a:srgbClr val="C0C0C0"/>
        </a:solidFill>
        <a:ln w="3175">
          <a:noFill/>
          <a:round/>
          <a:headEnd/>
          <a:tailEnd/>
        </a:ln>
        <a:effectLst>
          <a:prstShdw prst="shdw17" dist="17961" dir="2700000">
            <a:srgbClr val="C0C0C0">
              <a:gamma/>
              <a:shade val="60000"/>
              <a:invGamma/>
            </a:srgbClr>
          </a:prstShdw>
        </a:effectLst>
      </xdr:spPr>
      <xdr:txBody>
        <a:bodyPr vertOverflow="clip" wrap="square" lIns="27432" tIns="18288" rIns="27432" bIns="0" anchor="t" upright="1"/>
        <a:lstStyle/>
        <a:p>
          <a:pPr algn="ctr" rtl="1">
            <a:defRPr sz="1000"/>
          </a:pPr>
          <a:r>
            <a:rPr lang="es-ES" sz="900" b="1" i="0" strike="noStrike">
              <a:solidFill>
                <a:srgbClr val="000000"/>
              </a:solidFill>
              <a:latin typeface="Tahoma"/>
              <a:cs typeface="Tahoma"/>
            </a:rPr>
            <a:t>Resultados generales</a:t>
          </a:r>
        </a:p>
      </xdr:txBody>
    </xdr:sp>
    <xdr:clientData/>
  </xdr:twoCellAnchor>
  <xdr:twoCellAnchor editAs="oneCell">
    <xdr:from>
      <xdr:col>3</xdr:col>
      <xdr:colOff>631372</xdr:colOff>
      <xdr:row>0</xdr:row>
      <xdr:rowOff>166915</xdr:rowOff>
    </xdr:from>
    <xdr:to>
      <xdr:col>5</xdr:col>
      <xdr:colOff>227179</xdr:colOff>
      <xdr:row>6</xdr:row>
      <xdr:rowOff>56673</xdr:rowOff>
    </xdr:to>
    <xdr:pic>
      <xdr:nvPicPr>
        <xdr:cNvPr id="31" name="image1.jpeg">
          <a:extLst>
            <a:ext uri="{FF2B5EF4-FFF2-40B4-BE49-F238E27FC236}">
              <a16:creationId xmlns:a16="http://schemas.microsoft.com/office/drawing/2014/main" id="{579D1DE3-446E-6548-B722-BB29C1BD55AA}"/>
            </a:ext>
          </a:extLst>
        </xdr:cNvPr>
        <xdr:cNvPicPr/>
      </xdr:nvPicPr>
      <xdr:blipFill>
        <a:blip xmlns:r="http://schemas.openxmlformats.org/officeDocument/2006/relationships" r:embed="rId12" cstate="print"/>
        <a:stretch>
          <a:fillRect/>
        </a:stretch>
      </xdr:blipFill>
      <xdr:spPr>
        <a:xfrm>
          <a:off x="7322458" y="166915"/>
          <a:ext cx="1584264" cy="113798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7</xdr:row>
      <xdr:rowOff>0</xdr:rowOff>
    </xdr:from>
    <xdr:to>
      <xdr:col>12</xdr:col>
      <xdr:colOff>0</xdr:colOff>
      <xdr:row>13</xdr:row>
      <xdr:rowOff>0</xdr:rowOff>
    </xdr:to>
    <xdr:sp macro="" textlink="">
      <xdr:nvSpPr>
        <xdr:cNvPr id="2" name="AutoShape 23">
          <a:extLst>
            <a:ext uri="{FF2B5EF4-FFF2-40B4-BE49-F238E27FC236}">
              <a16:creationId xmlns:a16="http://schemas.microsoft.com/office/drawing/2014/main" id="{1353FABD-8DCB-2046-87DB-48C02F9EB789}"/>
            </a:ext>
          </a:extLst>
        </xdr:cNvPr>
        <xdr:cNvSpPr>
          <a:spLocks noChangeArrowheads="1"/>
        </xdr:cNvSpPr>
      </xdr:nvSpPr>
      <xdr:spPr bwMode="auto">
        <a:xfrm>
          <a:off x="1320800" y="1422400"/>
          <a:ext cx="14528800" cy="12192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2</xdr:col>
      <xdr:colOff>839492</xdr:colOff>
      <xdr:row>2</xdr:row>
      <xdr:rowOff>10764</xdr:rowOff>
    </xdr:from>
    <xdr:to>
      <xdr:col>3</xdr:col>
      <xdr:colOff>484322</xdr:colOff>
      <xdr:row>5</xdr:row>
      <xdr:rowOff>10764</xdr:rowOff>
    </xdr:to>
    <xdr:sp macro="" textlink="">
      <xdr:nvSpPr>
        <xdr:cNvPr id="5" name="AutoShape 116">
          <a:hlinkClick xmlns:r="http://schemas.openxmlformats.org/officeDocument/2006/relationships" r:id="rId1" tooltip="Presione Click para ir a la Página Principal"/>
          <a:extLst>
            <a:ext uri="{FF2B5EF4-FFF2-40B4-BE49-F238E27FC236}">
              <a16:creationId xmlns:a16="http://schemas.microsoft.com/office/drawing/2014/main" id="{7C5C9BD4-C14D-7F43-896A-75F162DA725B}"/>
            </a:ext>
          </a:extLst>
        </xdr:cNvPr>
        <xdr:cNvSpPr>
          <a:spLocks noChangeArrowheads="1"/>
        </xdr:cNvSpPr>
      </xdr:nvSpPr>
      <xdr:spPr bwMode="auto">
        <a:xfrm>
          <a:off x="3347204" y="861018"/>
          <a:ext cx="1818898" cy="710339"/>
        </a:xfrm>
        <a:prstGeom prst="flowChartTerminator">
          <a:avLst/>
        </a:prstGeom>
        <a:solidFill>
          <a:srgbClr val="FF0000"/>
        </a:solidFill>
        <a:ln w="9525">
          <a:noFill/>
          <a:miter lim="800000"/>
          <a:headEnd/>
          <a:tailEnd/>
        </a:ln>
        <a:effectLst>
          <a:prstShdw prst="shdw17" dist="17961" dir="2700000">
            <a:srgbClr val="FF0000">
              <a:gamma/>
              <a:shade val="60000"/>
              <a:invGamma/>
            </a:srgbClr>
          </a:prstShdw>
        </a:effectLst>
      </xdr:spPr>
      <xdr:txBody>
        <a:bodyPr vertOverflow="clip" wrap="square" lIns="27432" tIns="22860" rIns="27432" bIns="22860" anchor="ctr" upright="1"/>
        <a:lstStyle/>
        <a:p>
          <a:pPr algn="ctr" rtl="1">
            <a:defRPr sz="1000"/>
          </a:pPr>
          <a:r>
            <a:rPr lang="es-ES" sz="1800" b="1" i="0" strike="noStrike">
              <a:solidFill>
                <a:srgbClr val="FFFFFF"/>
              </a:solidFill>
              <a:latin typeface="Arial"/>
              <a:cs typeface="Arial"/>
            </a:rPr>
            <a:t>Principal</a:t>
          </a:r>
        </a:p>
      </xdr:txBody>
    </xdr:sp>
    <xdr:clientData/>
  </xdr:twoCellAnchor>
  <xdr:twoCellAnchor editAs="oneCell">
    <xdr:from>
      <xdr:col>1</xdr:col>
      <xdr:colOff>0</xdr:colOff>
      <xdr:row>1</xdr:row>
      <xdr:rowOff>0</xdr:rowOff>
    </xdr:from>
    <xdr:to>
      <xdr:col>1</xdr:col>
      <xdr:colOff>1584264</xdr:colOff>
      <xdr:row>5</xdr:row>
      <xdr:rowOff>190869</xdr:rowOff>
    </xdr:to>
    <xdr:pic>
      <xdr:nvPicPr>
        <xdr:cNvPr id="6" name="image1.jpeg">
          <a:extLst>
            <a:ext uri="{FF2B5EF4-FFF2-40B4-BE49-F238E27FC236}">
              <a16:creationId xmlns:a16="http://schemas.microsoft.com/office/drawing/2014/main" id="{7F2C0F0D-8E6A-7F4A-9994-4D6EB12613DA}"/>
            </a:ext>
          </a:extLst>
        </xdr:cNvPr>
        <xdr:cNvPicPr/>
      </xdr:nvPicPr>
      <xdr:blipFill>
        <a:blip xmlns:r="http://schemas.openxmlformats.org/officeDocument/2006/relationships" r:embed="rId2" cstate="print"/>
        <a:stretch>
          <a:fillRect/>
        </a:stretch>
      </xdr:blipFill>
      <xdr:spPr>
        <a:xfrm>
          <a:off x="333644" y="613475"/>
          <a:ext cx="1584264" cy="1137987"/>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653676</xdr:colOff>
      <xdr:row>0</xdr:row>
      <xdr:rowOff>84044</xdr:rowOff>
    </xdr:from>
    <xdr:to>
      <xdr:col>1</xdr:col>
      <xdr:colOff>202205</xdr:colOff>
      <xdr:row>6</xdr:row>
      <xdr:rowOff>157472</xdr:rowOff>
    </xdr:to>
    <xdr:pic>
      <xdr:nvPicPr>
        <xdr:cNvPr id="3" name="image1.jpeg">
          <a:extLst>
            <a:ext uri="{FF2B5EF4-FFF2-40B4-BE49-F238E27FC236}">
              <a16:creationId xmlns:a16="http://schemas.microsoft.com/office/drawing/2014/main" id="{F7AFC312-97E5-3444-BC11-6E31A1779FC9}"/>
            </a:ext>
          </a:extLst>
        </xdr:cNvPr>
        <xdr:cNvPicPr/>
      </xdr:nvPicPr>
      <xdr:blipFill>
        <a:blip xmlns:r="http://schemas.openxmlformats.org/officeDocument/2006/relationships" r:embed="rId1" cstate="print"/>
        <a:stretch>
          <a:fillRect/>
        </a:stretch>
      </xdr:blipFill>
      <xdr:spPr>
        <a:xfrm>
          <a:off x="653676" y="84044"/>
          <a:ext cx="1584264" cy="1137987"/>
        </a:xfrm>
        <a:prstGeom prst="rect">
          <a:avLst/>
        </a:prstGeom>
      </xdr:spPr>
    </xdr:pic>
    <xdr:clientData/>
  </xdr:twoCellAnchor>
  <xdr:twoCellAnchor>
    <xdr:from>
      <xdr:col>1</xdr:col>
      <xdr:colOff>1736912</xdr:colOff>
      <xdr:row>1</xdr:row>
      <xdr:rowOff>56030</xdr:rowOff>
    </xdr:from>
    <xdr:to>
      <xdr:col>4</xdr:col>
      <xdr:colOff>1053163</xdr:colOff>
      <xdr:row>5</xdr:row>
      <xdr:rowOff>94016</xdr:rowOff>
    </xdr:to>
    <xdr:sp macro="" textlink="">
      <xdr:nvSpPr>
        <xdr:cNvPr id="4" name="AutoShape 116">
          <a:hlinkClick xmlns:r="http://schemas.openxmlformats.org/officeDocument/2006/relationships" r:id="rId2" tooltip="Presione Click para ir a la Página Principal"/>
          <a:extLst>
            <a:ext uri="{FF2B5EF4-FFF2-40B4-BE49-F238E27FC236}">
              <a16:creationId xmlns:a16="http://schemas.microsoft.com/office/drawing/2014/main" id="{B864C03A-DEBD-7571-D7C5-C6D33188416C}"/>
            </a:ext>
          </a:extLst>
        </xdr:cNvPr>
        <xdr:cNvSpPr>
          <a:spLocks noChangeArrowheads="1"/>
        </xdr:cNvSpPr>
      </xdr:nvSpPr>
      <xdr:spPr bwMode="auto">
        <a:xfrm>
          <a:off x="3772647" y="270809"/>
          <a:ext cx="1818898" cy="710339"/>
        </a:xfrm>
        <a:prstGeom prst="flowChartTerminator">
          <a:avLst/>
        </a:prstGeom>
        <a:solidFill>
          <a:srgbClr val="FF0000"/>
        </a:solidFill>
        <a:ln w="9525">
          <a:noFill/>
          <a:miter lim="800000"/>
          <a:headEnd/>
          <a:tailEnd/>
        </a:ln>
        <a:effectLst>
          <a:prstShdw prst="shdw17" dist="17961" dir="2700000">
            <a:srgbClr val="FF0000">
              <a:gamma/>
              <a:shade val="60000"/>
              <a:invGamma/>
            </a:srgbClr>
          </a:prstShdw>
        </a:effectLst>
      </xdr:spPr>
      <xdr:txBody>
        <a:bodyPr vertOverflow="clip" wrap="square" lIns="27432" tIns="22860" rIns="27432" bIns="22860" anchor="ctr" upright="1"/>
        <a:lstStyle/>
        <a:p>
          <a:pPr algn="ctr" rtl="1">
            <a:defRPr sz="1000"/>
          </a:pPr>
          <a:r>
            <a:rPr lang="es-ES" sz="1800" b="1" i="0" strike="noStrike">
              <a:solidFill>
                <a:srgbClr val="FFFFFF"/>
              </a:solidFill>
              <a:latin typeface="Arial"/>
              <a:cs typeface="Arial"/>
            </a:rPr>
            <a:t>Principal</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7</xdr:row>
      <xdr:rowOff>0</xdr:rowOff>
    </xdr:from>
    <xdr:to>
      <xdr:col>12</xdr:col>
      <xdr:colOff>0</xdr:colOff>
      <xdr:row>15</xdr:row>
      <xdr:rowOff>0</xdr:rowOff>
    </xdr:to>
    <xdr:sp macro="" textlink="">
      <xdr:nvSpPr>
        <xdr:cNvPr id="2" name="AutoShape 23">
          <a:extLst>
            <a:ext uri="{FF2B5EF4-FFF2-40B4-BE49-F238E27FC236}">
              <a16:creationId xmlns:a16="http://schemas.microsoft.com/office/drawing/2014/main" id="{F4B474FB-5FA3-0849-ADC9-201986888113}"/>
            </a:ext>
          </a:extLst>
        </xdr:cNvPr>
        <xdr:cNvSpPr>
          <a:spLocks noChangeArrowheads="1"/>
        </xdr:cNvSpPr>
      </xdr:nvSpPr>
      <xdr:spPr bwMode="auto">
        <a:xfrm>
          <a:off x="1320800" y="1422400"/>
          <a:ext cx="15849600" cy="16256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2</xdr:col>
      <xdr:colOff>965200</xdr:colOff>
      <xdr:row>1</xdr:row>
      <xdr:rowOff>63500</xdr:rowOff>
    </xdr:from>
    <xdr:to>
      <xdr:col>5</xdr:col>
      <xdr:colOff>612398</xdr:colOff>
      <xdr:row>5</xdr:row>
      <xdr:rowOff>113439</xdr:rowOff>
    </xdr:to>
    <xdr:sp macro="" textlink="">
      <xdr:nvSpPr>
        <xdr:cNvPr id="3" name="AutoShape 116">
          <a:hlinkClick xmlns:r="http://schemas.openxmlformats.org/officeDocument/2006/relationships" r:id="rId1" tooltip="Presione Click para ir a la Página Principal"/>
          <a:extLst>
            <a:ext uri="{FF2B5EF4-FFF2-40B4-BE49-F238E27FC236}">
              <a16:creationId xmlns:a16="http://schemas.microsoft.com/office/drawing/2014/main" id="{843B4EDB-6569-FE42-B13C-36CF6EA2CBBB}"/>
            </a:ext>
          </a:extLst>
        </xdr:cNvPr>
        <xdr:cNvSpPr>
          <a:spLocks noChangeArrowheads="1"/>
        </xdr:cNvSpPr>
      </xdr:nvSpPr>
      <xdr:spPr bwMode="auto">
        <a:xfrm>
          <a:off x="3467100" y="279400"/>
          <a:ext cx="1818898" cy="710339"/>
        </a:xfrm>
        <a:prstGeom prst="flowChartTerminator">
          <a:avLst/>
        </a:prstGeom>
        <a:solidFill>
          <a:srgbClr val="FF0000"/>
        </a:solidFill>
        <a:ln w="9525">
          <a:noFill/>
          <a:miter lim="800000"/>
          <a:headEnd/>
          <a:tailEnd/>
        </a:ln>
        <a:effectLst>
          <a:prstShdw prst="shdw17" dist="17961" dir="2700000">
            <a:srgbClr val="FF0000">
              <a:gamma/>
              <a:shade val="60000"/>
              <a:invGamma/>
            </a:srgbClr>
          </a:prstShdw>
        </a:effectLst>
      </xdr:spPr>
      <xdr:txBody>
        <a:bodyPr vertOverflow="clip" wrap="square" lIns="27432" tIns="22860" rIns="27432" bIns="22860" anchor="ctr" upright="1"/>
        <a:lstStyle/>
        <a:p>
          <a:pPr algn="ctr" rtl="1">
            <a:defRPr sz="1000"/>
          </a:pPr>
          <a:r>
            <a:rPr lang="es-ES" sz="1800" b="1" i="0" strike="noStrike">
              <a:solidFill>
                <a:srgbClr val="FFFFFF"/>
              </a:solidFill>
              <a:latin typeface="Arial"/>
              <a:cs typeface="Arial"/>
            </a:rPr>
            <a:t>Principal</a:t>
          </a:r>
        </a:p>
      </xdr:txBody>
    </xdr:sp>
    <xdr:clientData/>
  </xdr:twoCellAnchor>
  <xdr:twoCellAnchor editAs="oneCell">
    <xdr:from>
      <xdr:col>1</xdr:col>
      <xdr:colOff>342900</xdr:colOff>
      <xdr:row>0</xdr:row>
      <xdr:rowOff>38100</xdr:rowOff>
    </xdr:from>
    <xdr:to>
      <xdr:col>1</xdr:col>
      <xdr:colOff>1927164</xdr:colOff>
      <xdr:row>6</xdr:row>
      <xdr:rowOff>121987</xdr:rowOff>
    </xdr:to>
    <xdr:pic>
      <xdr:nvPicPr>
        <xdr:cNvPr id="4" name="image1.jpeg">
          <a:extLst>
            <a:ext uri="{FF2B5EF4-FFF2-40B4-BE49-F238E27FC236}">
              <a16:creationId xmlns:a16="http://schemas.microsoft.com/office/drawing/2014/main" id="{BF896799-CEC7-BA4D-9B87-00C0C2DFFAA0}"/>
            </a:ext>
          </a:extLst>
        </xdr:cNvPr>
        <xdr:cNvPicPr/>
      </xdr:nvPicPr>
      <xdr:blipFill>
        <a:blip xmlns:r="http://schemas.openxmlformats.org/officeDocument/2006/relationships" r:embed="rId2" cstate="print"/>
        <a:stretch>
          <a:fillRect/>
        </a:stretch>
      </xdr:blipFill>
      <xdr:spPr>
        <a:xfrm>
          <a:off x="673100" y="38100"/>
          <a:ext cx="1584264" cy="1137987"/>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375634</xdr:colOff>
      <xdr:row>0</xdr:row>
      <xdr:rowOff>107324</xdr:rowOff>
    </xdr:from>
    <xdr:to>
      <xdr:col>0</xdr:col>
      <xdr:colOff>1959898</xdr:colOff>
      <xdr:row>7</xdr:row>
      <xdr:rowOff>28973</xdr:rowOff>
    </xdr:to>
    <xdr:pic>
      <xdr:nvPicPr>
        <xdr:cNvPr id="3" name="image1.jpeg">
          <a:extLst>
            <a:ext uri="{FF2B5EF4-FFF2-40B4-BE49-F238E27FC236}">
              <a16:creationId xmlns:a16="http://schemas.microsoft.com/office/drawing/2014/main" id="{7D5AE2B2-1F88-3A4D-8DB1-0D55454C91A3}"/>
            </a:ext>
          </a:extLst>
        </xdr:cNvPr>
        <xdr:cNvPicPr/>
      </xdr:nvPicPr>
      <xdr:blipFill>
        <a:blip xmlns:r="http://schemas.openxmlformats.org/officeDocument/2006/relationships" r:embed="rId1" cstate="print"/>
        <a:stretch>
          <a:fillRect/>
        </a:stretch>
      </xdr:blipFill>
      <xdr:spPr>
        <a:xfrm>
          <a:off x="375634" y="107324"/>
          <a:ext cx="1584264" cy="1137987"/>
        </a:xfrm>
        <a:prstGeom prst="rect">
          <a:avLst/>
        </a:prstGeom>
      </xdr:spPr>
    </xdr:pic>
    <xdr:clientData/>
  </xdr:twoCellAnchor>
  <xdr:twoCellAnchor>
    <xdr:from>
      <xdr:col>1</xdr:col>
      <xdr:colOff>2423733</xdr:colOff>
      <xdr:row>1</xdr:row>
      <xdr:rowOff>98380</xdr:rowOff>
    </xdr:from>
    <xdr:to>
      <xdr:col>2</xdr:col>
      <xdr:colOff>1738405</xdr:colOff>
      <xdr:row>5</xdr:row>
      <xdr:rowOff>164775</xdr:rowOff>
    </xdr:to>
    <xdr:sp macro="" textlink="">
      <xdr:nvSpPr>
        <xdr:cNvPr id="4" name="AutoShape 116">
          <a:hlinkClick xmlns:r="http://schemas.openxmlformats.org/officeDocument/2006/relationships" r:id="rId2" tooltip="Presione Click para ir a la Página Principal"/>
          <a:extLst>
            <a:ext uri="{FF2B5EF4-FFF2-40B4-BE49-F238E27FC236}">
              <a16:creationId xmlns:a16="http://schemas.microsoft.com/office/drawing/2014/main" id="{8CB1C260-E6E7-87F9-5656-6F60495B7A01}"/>
            </a:ext>
          </a:extLst>
        </xdr:cNvPr>
        <xdr:cNvSpPr>
          <a:spLocks noChangeArrowheads="1"/>
        </xdr:cNvSpPr>
      </xdr:nvSpPr>
      <xdr:spPr bwMode="auto">
        <a:xfrm>
          <a:off x="4453944" y="313028"/>
          <a:ext cx="1818898" cy="710339"/>
        </a:xfrm>
        <a:prstGeom prst="flowChartTerminator">
          <a:avLst/>
        </a:prstGeom>
        <a:solidFill>
          <a:srgbClr val="FF0000"/>
        </a:solidFill>
        <a:ln w="9525">
          <a:noFill/>
          <a:miter lim="800000"/>
          <a:headEnd/>
          <a:tailEnd/>
        </a:ln>
        <a:effectLst>
          <a:prstShdw prst="shdw17" dist="17961" dir="2700000">
            <a:srgbClr val="FF0000">
              <a:gamma/>
              <a:shade val="60000"/>
              <a:invGamma/>
            </a:srgbClr>
          </a:prstShdw>
        </a:effectLst>
      </xdr:spPr>
      <xdr:txBody>
        <a:bodyPr vertOverflow="clip" wrap="square" lIns="27432" tIns="22860" rIns="27432" bIns="22860" anchor="ctr" upright="1"/>
        <a:lstStyle/>
        <a:p>
          <a:pPr algn="ctr" rtl="1">
            <a:defRPr sz="1000"/>
          </a:pPr>
          <a:r>
            <a:rPr lang="es-ES" sz="1800" b="1" i="0" strike="noStrike">
              <a:solidFill>
                <a:srgbClr val="FFFFFF"/>
              </a:solidFill>
              <a:latin typeface="Arial"/>
              <a:cs typeface="Arial"/>
            </a:rPr>
            <a:t>Principal</a:t>
          </a:r>
        </a:p>
      </xdr:txBody>
    </xdr:sp>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930141</xdr:colOff>
      <xdr:row>0</xdr:row>
      <xdr:rowOff>53662</xdr:rowOff>
    </xdr:from>
    <xdr:to>
      <xdr:col>2</xdr:col>
      <xdr:colOff>415753</xdr:colOff>
      <xdr:row>2</xdr:row>
      <xdr:rowOff>381011</xdr:rowOff>
    </xdr:to>
    <xdr:pic>
      <xdr:nvPicPr>
        <xdr:cNvPr id="2" name="image1.jpeg">
          <a:extLst>
            <a:ext uri="{FF2B5EF4-FFF2-40B4-BE49-F238E27FC236}">
              <a16:creationId xmlns:a16="http://schemas.microsoft.com/office/drawing/2014/main" id="{A7F86FEF-E053-4357-846B-5CC3AD1DC2E5}"/>
            </a:ext>
          </a:extLst>
        </xdr:cNvPr>
        <xdr:cNvPicPr/>
      </xdr:nvPicPr>
      <xdr:blipFill>
        <a:blip xmlns:r="http://schemas.openxmlformats.org/officeDocument/2006/relationships" r:embed="rId1" cstate="print"/>
        <a:stretch>
          <a:fillRect/>
        </a:stretch>
      </xdr:blipFill>
      <xdr:spPr>
        <a:xfrm>
          <a:off x="930141" y="53662"/>
          <a:ext cx="1578429" cy="1150166"/>
        </a:xfrm>
        <a:prstGeom prst="rect">
          <a:avLst/>
        </a:prstGeom>
      </xdr:spPr>
    </xdr:pic>
    <xdr:clientData/>
  </xdr:twoCellAnchor>
  <xdr:twoCellAnchor>
    <xdr:from>
      <xdr:col>4</xdr:col>
      <xdr:colOff>603475</xdr:colOff>
      <xdr:row>0</xdr:row>
      <xdr:rowOff>279219</xdr:rowOff>
    </xdr:from>
    <xdr:to>
      <xdr:col>5</xdr:col>
      <xdr:colOff>1008260</xdr:colOff>
      <xdr:row>2</xdr:row>
      <xdr:rowOff>178920</xdr:rowOff>
    </xdr:to>
    <xdr:sp macro="" textlink="">
      <xdr:nvSpPr>
        <xdr:cNvPr id="3" name="AutoShape 116">
          <a:hlinkClick xmlns:r="http://schemas.openxmlformats.org/officeDocument/2006/relationships" r:id="rId2" tooltip="Presione Click para ir a la Página Principal"/>
          <a:extLst>
            <a:ext uri="{FF2B5EF4-FFF2-40B4-BE49-F238E27FC236}">
              <a16:creationId xmlns:a16="http://schemas.microsoft.com/office/drawing/2014/main" id="{22D9605E-51E3-AD46-A8F8-3FBB0DB9CEF1}"/>
            </a:ext>
          </a:extLst>
        </xdr:cNvPr>
        <xdr:cNvSpPr>
          <a:spLocks noChangeArrowheads="1"/>
        </xdr:cNvSpPr>
      </xdr:nvSpPr>
      <xdr:spPr bwMode="auto">
        <a:xfrm>
          <a:off x="10520284" y="279219"/>
          <a:ext cx="1818898" cy="710339"/>
        </a:xfrm>
        <a:prstGeom prst="flowChartTerminator">
          <a:avLst/>
        </a:prstGeom>
        <a:solidFill>
          <a:srgbClr val="FF0000"/>
        </a:solidFill>
        <a:ln w="9525">
          <a:noFill/>
          <a:miter lim="800000"/>
          <a:headEnd/>
          <a:tailEnd/>
        </a:ln>
        <a:effectLst>
          <a:prstShdw prst="shdw17" dist="17961" dir="2700000">
            <a:srgbClr val="FF0000">
              <a:gamma/>
              <a:shade val="60000"/>
              <a:invGamma/>
            </a:srgbClr>
          </a:prstShdw>
        </a:effectLst>
      </xdr:spPr>
      <xdr:txBody>
        <a:bodyPr vertOverflow="clip" wrap="square" lIns="27432" tIns="22860" rIns="27432" bIns="22860" anchor="ctr" upright="1"/>
        <a:lstStyle/>
        <a:p>
          <a:pPr algn="ctr" rtl="1">
            <a:defRPr sz="1000"/>
          </a:pPr>
          <a:r>
            <a:rPr lang="es-ES" sz="1800" b="1" i="0" strike="noStrike">
              <a:solidFill>
                <a:srgbClr val="FFFFFF"/>
              </a:solidFill>
              <a:latin typeface="Arial"/>
              <a:cs typeface="Arial"/>
            </a:rPr>
            <a:t>Principal</a:t>
          </a:r>
        </a:p>
      </xdr:txBody>
    </xdr:sp>
    <xdr:clientData/>
  </xdr:twoCellAnchor>
</xdr:wsDr>
</file>

<file path=xl/drawings/drawing15.xml><?xml version="1.0" encoding="utf-8"?>
<xdr:wsDr xmlns:xdr="http://schemas.openxmlformats.org/drawingml/2006/spreadsheetDrawing" xmlns:a="http://schemas.openxmlformats.org/drawingml/2006/main">
  <xdr:absoluteAnchor>
    <xdr:pos x="0" y="0"/>
    <xdr:ext cx="8673171" cy="6288049"/>
    <xdr:graphicFrame macro="">
      <xdr:nvGraphicFramePr>
        <xdr:cNvPr id="2" name="Gráfico 1">
          <a:extLst>
            <a:ext uri="{FF2B5EF4-FFF2-40B4-BE49-F238E27FC236}">
              <a16:creationId xmlns:a16="http://schemas.microsoft.com/office/drawing/2014/main" id="{FAC27E51-A9C9-D4B1-6A1E-D3DAC1B38D1E}"/>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6.xml><?xml version="1.0" encoding="utf-8"?>
<xdr:wsDr xmlns:xdr="http://schemas.openxmlformats.org/drawingml/2006/spreadsheetDrawing" xmlns:a="http://schemas.openxmlformats.org/drawingml/2006/main">
  <xdr:twoCellAnchor>
    <xdr:from>
      <xdr:col>0</xdr:col>
      <xdr:colOff>552450</xdr:colOff>
      <xdr:row>1</xdr:row>
      <xdr:rowOff>44450</xdr:rowOff>
    </xdr:from>
    <xdr:to>
      <xdr:col>12</xdr:col>
      <xdr:colOff>101600</xdr:colOff>
      <xdr:row>23</xdr:row>
      <xdr:rowOff>63500</xdr:rowOff>
    </xdr:to>
    <xdr:graphicFrame macro="">
      <xdr:nvGraphicFramePr>
        <xdr:cNvPr id="2" name="Gráfico 1">
          <a:extLst>
            <a:ext uri="{FF2B5EF4-FFF2-40B4-BE49-F238E27FC236}">
              <a16:creationId xmlns:a16="http://schemas.microsoft.com/office/drawing/2014/main" id="{083382FA-8825-3341-A5EE-98E84921886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565150</xdr:colOff>
      <xdr:row>24</xdr:row>
      <xdr:rowOff>120650</xdr:rowOff>
    </xdr:from>
    <xdr:to>
      <xdr:col>12</xdr:col>
      <xdr:colOff>101600</xdr:colOff>
      <xdr:row>44</xdr:row>
      <xdr:rowOff>165100</xdr:rowOff>
    </xdr:to>
    <xdr:graphicFrame macro="">
      <xdr:nvGraphicFramePr>
        <xdr:cNvPr id="4" name="Gráfico 3">
          <a:extLst>
            <a:ext uri="{FF2B5EF4-FFF2-40B4-BE49-F238E27FC236}">
              <a16:creationId xmlns:a16="http://schemas.microsoft.com/office/drawing/2014/main" id="{EA9712FE-1A5E-A847-A9FA-DEB3A5AA50E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374650</xdr:colOff>
      <xdr:row>1</xdr:row>
      <xdr:rowOff>25400</xdr:rowOff>
    </xdr:from>
    <xdr:to>
      <xdr:col>22</xdr:col>
      <xdr:colOff>25400</xdr:colOff>
      <xdr:row>23</xdr:row>
      <xdr:rowOff>12700</xdr:rowOff>
    </xdr:to>
    <xdr:graphicFrame macro="">
      <xdr:nvGraphicFramePr>
        <xdr:cNvPr id="5" name="Gráfico 4">
          <a:extLst>
            <a:ext uri="{FF2B5EF4-FFF2-40B4-BE49-F238E27FC236}">
              <a16:creationId xmlns:a16="http://schemas.microsoft.com/office/drawing/2014/main" id="{2832CF24-E54B-8141-A575-F1E04297515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438150</xdr:colOff>
      <xdr:row>24</xdr:row>
      <xdr:rowOff>107950</xdr:rowOff>
    </xdr:from>
    <xdr:to>
      <xdr:col>22</xdr:col>
      <xdr:colOff>38100</xdr:colOff>
      <xdr:row>44</xdr:row>
      <xdr:rowOff>139700</xdr:rowOff>
    </xdr:to>
    <xdr:graphicFrame macro="">
      <xdr:nvGraphicFramePr>
        <xdr:cNvPr id="6" name="Gráfico 4">
          <a:extLst>
            <a:ext uri="{FF2B5EF4-FFF2-40B4-BE49-F238E27FC236}">
              <a16:creationId xmlns:a16="http://schemas.microsoft.com/office/drawing/2014/main" id="{E88847CC-6887-BF4B-9FDC-EE57ADD7927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734786</xdr:colOff>
      <xdr:row>45</xdr:row>
      <xdr:rowOff>108858</xdr:rowOff>
    </xdr:from>
    <xdr:to>
      <xdr:col>4</xdr:col>
      <xdr:colOff>77184</xdr:colOff>
      <xdr:row>49</xdr:row>
      <xdr:rowOff>20911</xdr:rowOff>
    </xdr:to>
    <xdr:sp macro="" textlink="">
      <xdr:nvSpPr>
        <xdr:cNvPr id="3" name="AutoShape 116">
          <a:hlinkClick xmlns:r="http://schemas.openxmlformats.org/officeDocument/2006/relationships" r:id="rId5" tooltip="Presione Click para ir a la Página Principal"/>
          <a:extLst>
            <a:ext uri="{FF2B5EF4-FFF2-40B4-BE49-F238E27FC236}">
              <a16:creationId xmlns:a16="http://schemas.microsoft.com/office/drawing/2014/main" id="{7E2CFE44-3751-314C-82AE-30CAD9A162CD}"/>
            </a:ext>
          </a:extLst>
        </xdr:cNvPr>
        <xdr:cNvSpPr>
          <a:spLocks noChangeArrowheads="1"/>
        </xdr:cNvSpPr>
      </xdr:nvSpPr>
      <xdr:spPr bwMode="auto">
        <a:xfrm>
          <a:off x="1560286" y="9089572"/>
          <a:ext cx="1818898" cy="710339"/>
        </a:xfrm>
        <a:prstGeom prst="flowChartTerminator">
          <a:avLst/>
        </a:prstGeom>
        <a:solidFill>
          <a:srgbClr val="FF0000"/>
        </a:solidFill>
        <a:ln w="9525">
          <a:noFill/>
          <a:miter lim="800000"/>
          <a:headEnd/>
          <a:tailEnd/>
        </a:ln>
        <a:effectLst>
          <a:prstShdw prst="shdw17" dist="17961" dir="2700000">
            <a:srgbClr val="FF0000">
              <a:gamma/>
              <a:shade val="60000"/>
              <a:invGamma/>
            </a:srgbClr>
          </a:prstShdw>
        </a:effectLst>
      </xdr:spPr>
      <xdr:txBody>
        <a:bodyPr vertOverflow="clip" wrap="square" lIns="27432" tIns="22860" rIns="27432" bIns="22860" anchor="ctr" upright="1"/>
        <a:lstStyle/>
        <a:p>
          <a:pPr algn="ctr" rtl="1">
            <a:defRPr sz="1000"/>
          </a:pPr>
          <a:r>
            <a:rPr lang="es-ES" sz="1800" b="1" i="0" strike="noStrike">
              <a:solidFill>
                <a:srgbClr val="FFFFFF"/>
              </a:solidFill>
              <a:latin typeface="Arial"/>
              <a:cs typeface="Arial"/>
            </a:rPr>
            <a:t>Principal</a:t>
          </a:r>
        </a:p>
      </xdr:txBody>
    </xdr:sp>
    <xdr:clientData/>
  </xdr:twoCellAnchor>
  <xdr:twoCellAnchor editAs="oneCell">
    <xdr:from>
      <xdr:col>4</xdr:col>
      <xdr:colOff>580572</xdr:colOff>
      <xdr:row>45</xdr:row>
      <xdr:rowOff>163287</xdr:rowOff>
    </xdr:from>
    <xdr:to>
      <xdr:col>6</xdr:col>
      <xdr:colOff>513836</xdr:colOff>
      <xdr:row>51</xdr:row>
      <xdr:rowOff>103845</xdr:rowOff>
    </xdr:to>
    <xdr:pic>
      <xdr:nvPicPr>
        <xdr:cNvPr id="7" name="image1.jpeg">
          <a:extLst>
            <a:ext uri="{FF2B5EF4-FFF2-40B4-BE49-F238E27FC236}">
              <a16:creationId xmlns:a16="http://schemas.microsoft.com/office/drawing/2014/main" id="{53F2074A-23C4-4241-8D90-CD443F6E61ED}"/>
            </a:ext>
          </a:extLst>
        </xdr:cNvPr>
        <xdr:cNvPicPr/>
      </xdr:nvPicPr>
      <xdr:blipFill>
        <a:blip xmlns:r="http://schemas.openxmlformats.org/officeDocument/2006/relationships" r:embed="rId6" cstate="print"/>
        <a:stretch>
          <a:fillRect/>
        </a:stretch>
      </xdr:blipFill>
      <xdr:spPr>
        <a:xfrm>
          <a:off x="3882572" y="9144001"/>
          <a:ext cx="1584264" cy="1137987"/>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xdr:from>
      <xdr:col>0</xdr:col>
      <xdr:colOff>755650</xdr:colOff>
      <xdr:row>1</xdr:row>
      <xdr:rowOff>57150</xdr:rowOff>
    </xdr:from>
    <xdr:to>
      <xdr:col>13</xdr:col>
      <xdr:colOff>203200</xdr:colOff>
      <xdr:row>25</xdr:row>
      <xdr:rowOff>177800</xdr:rowOff>
    </xdr:to>
    <xdr:graphicFrame macro="">
      <xdr:nvGraphicFramePr>
        <xdr:cNvPr id="2" name="Gráfico 5">
          <a:extLst>
            <a:ext uri="{FF2B5EF4-FFF2-40B4-BE49-F238E27FC236}">
              <a16:creationId xmlns:a16="http://schemas.microsoft.com/office/drawing/2014/main" id="{59F91245-07F9-5F45-BF69-4A157D310D2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355600</xdr:colOff>
      <xdr:row>1</xdr:row>
      <xdr:rowOff>165100</xdr:rowOff>
    </xdr:from>
    <xdr:to>
      <xdr:col>16</xdr:col>
      <xdr:colOff>523498</xdr:colOff>
      <xdr:row>5</xdr:row>
      <xdr:rowOff>62639</xdr:rowOff>
    </xdr:to>
    <xdr:sp macro="" textlink="">
      <xdr:nvSpPr>
        <xdr:cNvPr id="3" name="AutoShape 116">
          <a:hlinkClick xmlns:r="http://schemas.openxmlformats.org/officeDocument/2006/relationships" r:id="rId2" tooltip="Presione Click para ir a la Página Principal"/>
          <a:extLst>
            <a:ext uri="{FF2B5EF4-FFF2-40B4-BE49-F238E27FC236}">
              <a16:creationId xmlns:a16="http://schemas.microsoft.com/office/drawing/2014/main" id="{8C9B2F60-74D0-A54F-95C7-C5C522D5BDA6}"/>
            </a:ext>
          </a:extLst>
        </xdr:cNvPr>
        <xdr:cNvSpPr>
          <a:spLocks noChangeArrowheads="1"/>
        </xdr:cNvSpPr>
      </xdr:nvSpPr>
      <xdr:spPr bwMode="auto">
        <a:xfrm>
          <a:off x="11912600" y="368300"/>
          <a:ext cx="1818898" cy="710339"/>
        </a:xfrm>
        <a:prstGeom prst="flowChartTerminator">
          <a:avLst/>
        </a:prstGeom>
        <a:solidFill>
          <a:srgbClr val="FF0000"/>
        </a:solidFill>
        <a:ln w="9525">
          <a:noFill/>
          <a:miter lim="800000"/>
          <a:headEnd/>
          <a:tailEnd/>
        </a:ln>
        <a:effectLst>
          <a:prstShdw prst="shdw17" dist="17961" dir="2700000">
            <a:srgbClr val="FF0000">
              <a:gamma/>
              <a:shade val="60000"/>
              <a:invGamma/>
            </a:srgbClr>
          </a:prstShdw>
        </a:effectLst>
      </xdr:spPr>
      <xdr:txBody>
        <a:bodyPr vertOverflow="clip" wrap="square" lIns="27432" tIns="22860" rIns="27432" bIns="22860" anchor="ctr" upright="1"/>
        <a:lstStyle/>
        <a:p>
          <a:pPr algn="ctr" rtl="1">
            <a:defRPr sz="1000"/>
          </a:pPr>
          <a:r>
            <a:rPr lang="es-ES" sz="1800" b="1" i="0" strike="noStrike">
              <a:solidFill>
                <a:srgbClr val="FFFFFF"/>
              </a:solidFill>
              <a:latin typeface="Arial"/>
              <a:cs typeface="Arial"/>
            </a:rPr>
            <a:t>Principal</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387350</xdr:colOff>
      <xdr:row>0</xdr:row>
      <xdr:rowOff>196850</xdr:rowOff>
    </xdr:from>
    <xdr:to>
      <xdr:col>9</xdr:col>
      <xdr:colOff>88900</xdr:colOff>
      <xdr:row>18</xdr:row>
      <xdr:rowOff>177800</xdr:rowOff>
    </xdr:to>
    <xdr:graphicFrame macro="">
      <xdr:nvGraphicFramePr>
        <xdr:cNvPr id="2" name="Gráfico 6">
          <a:extLst>
            <a:ext uri="{FF2B5EF4-FFF2-40B4-BE49-F238E27FC236}">
              <a16:creationId xmlns:a16="http://schemas.microsoft.com/office/drawing/2014/main" id="{ED1E8F4F-B35D-AE4F-8705-235E124C0B8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425450</xdr:colOff>
      <xdr:row>1</xdr:row>
      <xdr:rowOff>0</xdr:rowOff>
    </xdr:from>
    <xdr:to>
      <xdr:col>19</xdr:col>
      <xdr:colOff>101600</xdr:colOff>
      <xdr:row>18</xdr:row>
      <xdr:rowOff>177800</xdr:rowOff>
    </xdr:to>
    <xdr:graphicFrame macro="">
      <xdr:nvGraphicFramePr>
        <xdr:cNvPr id="3" name="Gráfico 9">
          <a:extLst>
            <a:ext uri="{FF2B5EF4-FFF2-40B4-BE49-F238E27FC236}">
              <a16:creationId xmlns:a16="http://schemas.microsoft.com/office/drawing/2014/main" id="{BEBB11BE-1995-0C46-929E-88F402FD65C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450850</xdr:colOff>
      <xdr:row>20</xdr:row>
      <xdr:rowOff>31750</xdr:rowOff>
    </xdr:from>
    <xdr:to>
      <xdr:col>9</xdr:col>
      <xdr:colOff>38100</xdr:colOff>
      <xdr:row>41</xdr:row>
      <xdr:rowOff>38100</xdr:rowOff>
    </xdr:to>
    <xdr:graphicFrame macro="">
      <xdr:nvGraphicFramePr>
        <xdr:cNvPr id="4" name="Gráfico 11">
          <a:extLst>
            <a:ext uri="{FF2B5EF4-FFF2-40B4-BE49-F238E27FC236}">
              <a16:creationId xmlns:a16="http://schemas.microsoft.com/office/drawing/2014/main" id="{EE46D1C8-2D6E-4D43-8A5C-9439EA3E7C7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0</xdr:colOff>
      <xdr:row>21</xdr:row>
      <xdr:rowOff>0</xdr:rowOff>
    </xdr:from>
    <xdr:to>
      <xdr:col>12</xdr:col>
      <xdr:colOff>159431</xdr:colOff>
      <xdr:row>24</xdr:row>
      <xdr:rowOff>100739</xdr:rowOff>
    </xdr:to>
    <xdr:sp macro="" textlink="">
      <xdr:nvSpPr>
        <xdr:cNvPr id="5" name="AutoShape 116">
          <a:hlinkClick xmlns:r="http://schemas.openxmlformats.org/officeDocument/2006/relationships" r:id="rId4" tooltip="Presione Click para ir a la Página Principal"/>
          <a:extLst>
            <a:ext uri="{FF2B5EF4-FFF2-40B4-BE49-F238E27FC236}">
              <a16:creationId xmlns:a16="http://schemas.microsoft.com/office/drawing/2014/main" id="{B2B8F1AA-28E8-084E-B9A8-613D0B0FEA10}"/>
            </a:ext>
          </a:extLst>
        </xdr:cNvPr>
        <xdr:cNvSpPr>
          <a:spLocks noChangeArrowheads="1"/>
        </xdr:cNvSpPr>
      </xdr:nvSpPr>
      <xdr:spPr bwMode="auto">
        <a:xfrm>
          <a:off x="8297333" y="4267200"/>
          <a:ext cx="1818898" cy="710339"/>
        </a:xfrm>
        <a:prstGeom prst="flowChartTerminator">
          <a:avLst/>
        </a:prstGeom>
        <a:solidFill>
          <a:srgbClr val="FF0000"/>
        </a:solidFill>
        <a:ln w="9525">
          <a:noFill/>
          <a:miter lim="800000"/>
          <a:headEnd/>
          <a:tailEnd/>
        </a:ln>
        <a:effectLst>
          <a:prstShdw prst="shdw17" dist="17961" dir="2700000">
            <a:srgbClr val="FF0000">
              <a:gamma/>
              <a:shade val="60000"/>
              <a:invGamma/>
            </a:srgbClr>
          </a:prstShdw>
        </a:effectLst>
      </xdr:spPr>
      <xdr:txBody>
        <a:bodyPr vertOverflow="clip" wrap="square" lIns="27432" tIns="22860" rIns="27432" bIns="22860" anchor="ctr" upright="1"/>
        <a:lstStyle/>
        <a:p>
          <a:pPr algn="ctr" rtl="1">
            <a:defRPr sz="1000"/>
          </a:pPr>
          <a:r>
            <a:rPr lang="es-ES" sz="1800" b="1" i="0" strike="noStrike">
              <a:solidFill>
                <a:srgbClr val="FFFFFF"/>
              </a:solidFill>
              <a:latin typeface="Arial"/>
              <a:cs typeface="Arial"/>
            </a:rPr>
            <a:t>Principal</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xdr:col>
      <xdr:colOff>0</xdr:colOff>
      <xdr:row>48</xdr:row>
      <xdr:rowOff>0</xdr:rowOff>
    </xdr:from>
    <xdr:to>
      <xdr:col>1</xdr:col>
      <xdr:colOff>1818898</xdr:colOff>
      <xdr:row>51</xdr:row>
      <xdr:rowOff>100739</xdr:rowOff>
    </xdr:to>
    <xdr:sp macro="" textlink="">
      <xdr:nvSpPr>
        <xdr:cNvPr id="2" name="AutoShape 116">
          <a:hlinkClick xmlns:r="http://schemas.openxmlformats.org/officeDocument/2006/relationships" r:id="rId1" tooltip="Presione Click para ir a la Página Principal"/>
          <a:extLst>
            <a:ext uri="{FF2B5EF4-FFF2-40B4-BE49-F238E27FC236}">
              <a16:creationId xmlns:a16="http://schemas.microsoft.com/office/drawing/2014/main" id="{87013C1B-6D3E-5642-9689-8551DB05A829}"/>
            </a:ext>
          </a:extLst>
        </xdr:cNvPr>
        <xdr:cNvSpPr>
          <a:spLocks noChangeArrowheads="1"/>
        </xdr:cNvSpPr>
      </xdr:nvSpPr>
      <xdr:spPr bwMode="auto">
        <a:xfrm>
          <a:off x="825500" y="11125200"/>
          <a:ext cx="1818898" cy="710339"/>
        </a:xfrm>
        <a:prstGeom prst="flowChartTerminator">
          <a:avLst/>
        </a:prstGeom>
        <a:solidFill>
          <a:srgbClr val="FF0000"/>
        </a:solidFill>
        <a:ln w="9525">
          <a:noFill/>
          <a:miter lim="800000"/>
          <a:headEnd/>
          <a:tailEnd/>
        </a:ln>
        <a:effectLst>
          <a:prstShdw prst="shdw17" dist="17961" dir="2700000">
            <a:srgbClr val="FF0000">
              <a:gamma/>
              <a:shade val="60000"/>
              <a:invGamma/>
            </a:srgbClr>
          </a:prstShdw>
        </a:effectLst>
      </xdr:spPr>
      <xdr:txBody>
        <a:bodyPr vertOverflow="clip" wrap="square" lIns="27432" tIns="22860" rIns="27432" bIns="22860" anchor="ctr" upright="1"/>
        <a:lstStyle/>
        <a:p>
          <a:pPr algn="ctr" rtl="1">
            <a:defRPr sz="1000"/>
          </a:pPr>
          <a:r>
            <a:rPr lang="es-ES" sz="1800" b="1" i="0" strike="noStrike">
              <a:solidFill>
                <a:srgbClr val="FFFFFF"/>
              </a:solidFill>
              <a:latin typeface="Arial"/>
              <a:cs typeface="Arial"/>
            </a:rPr>
            <a:t>Principal</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104775</xdr:colOff>
      <xdr:row>13</xdr:row>
      <xdr:rowOff>133350</xdr:rowOff>
    </xdr:from>
    <xdr:to>
      <xdr:col>5</xdr:col>
      <xdr:colOff>400050</xdr:colOff>
      <xdr:row>13</xdr:row>
      <xdr:rowOff>133350</xdr:rowOff>
    </xdr:to>
    <xdr:sp macro="" textlink="">
      <xdr:nvSpPr>
        <xdr:cNvPr id="2" name="Line 105">
          <a:extLst>
            <a:ext uri="{FF2B5EF4-FFF2-40B4-BE49-F238E27FC236}">
              <a16:creationId xmlns:a16="http://schemas.microsoft.com/office/drawing/2014/main" id="{9A061AE1-1F08-3240-995C-F11065053940}"/>
            </a:ext>
          </a:extLst>
        </xdr:cNvPr>
        <xdr:cNvSpPr>
          <a:spLocks noChangeShapeType="1"/>
        </xdr:cNvSpPr>
      </xdr:nvSpPr>
      <xdr:spPr bwMode="auto">
        <a:xfrm>
          <a:off x="3914775" y="2774950"/>
          <a:ext cx="295275" cy="0"/>
        </a:xfrm>
        <a:prstGeom prst="line">
          <a:avLst/>
        </a:prstGeom>
        <a:noFill/>
        <a:ln w="9525">
          <a:solidFill>
            <a:srgbClr val="000000"/>
          </a:solidFill>
          <a:round/>
          <a:headEnd/>
          <a:tailEnd/>
        </a:ln>
        <a:effectLst>
          <a:prstShdw prst="shdw13" dist="53882" dir="13500000">
            <a:srgbClr val="808080">
              <a:alpha val="50000"/>
            </a:srgbClr>
          </a:prstShdw>
        </a:effectLst>
        <a:extLst>
          <a:ext uri="{909E8E84-426E-40DD-AFC4-6F175D3DCCD1}">
            <a14:hiddenFill xmlns:a14="http://schemas.microsoft.com/office/drawing/2010/main">
              <a:noFill/>
            </a14:hiddenFill>
          </a:ext>
        </a:extLst>
      </xdr:spPr>
    </xdr:sp>
    <xdr:clientData/>
  </xdr:twoCellAnchor>
  <xdr:twoCellAnchor>
    <xdr:from>
      <xdr:col>5</xdr:col>
      <xdr:colOff>104775</xdr:colOff>
      <xdr:row>16</xdr:row>
      <xdr:rowOff>142875</xdr:rowOff>
    </xdr:from>
    <xdr:to>
      <xdr:col>5</xdr:col>
      <xdr:colOff>400050</xdr:colOff>
      <xdr:row>16</xdr:row>
      <xdr:rowOff>142875</xdr:rowOff>
    </xdr:to>
    <xdr:sp macro="" textlink="">
      <xdr:nvSpPr>
        <xdr:cNvPr id="3" name="Line 106">
          <a:extLst>
            <a:ext uri="{FF2B5EF4-FFF2-40B4-BE49-F238E27FC236}">
              <a16:creationId xmlns:a16="http://schemas.microsoft.com/office/drawing/2014/main" id="{E3939398-319D-A84E-80BD-1146D3D249CE}"/>
            </a:ext>
          </a:extLst>
        </xdr:cNvPr>
        <xdr:cNvSpPr>
          <a:spLocks noChangeShapeType="1"/>
        </xdr:cNvSpPr>
      </xdr:nvSpPr>
      <xdr:spPr bwMode="auto">
        <a:xfrm>
          <a:off x="3914775" y="3394075"/>
          <a:ext cx="295275" cy="0"/>
        </a:xfrm>
        <a:prstGeom prst="line">
          <a:avLst/>
        </a:prstGeom>
        <a:noFill/>
        <a:ln w="9525">
          <a:solidFill>
            <a:srgbClr val="000000"/>
          </a:solidFill>
          <a:round/>
          <a:headEnd/>
          <a:tailEnd/>
        </a:ln>
        <a:effectLst>
          <a:prstShdw prst="shdw13" dist="53882" dir="13500000">
            <a:srgbClr val="808080">
              <a:alpha val="50000"/>
            </a:srgbClr>
          </a:prstShdw>
        </a:effectLst>
        <a:extLst>
          <a:ext uri="{909E8E84-426E-40DD-AFC4-6F175D3DCCD1}">
            <a14:hiddenFill xmlns:a14="http://schemas.microsoft.com/office/drawing/2010/main">
              <a:noFill/>
            </a14:hiddenFill>
          </a:ext>
        </a:extLst>
      </xdr:spPr>
    </xdr:sp>
    <xdr:clientData/>
  </xdr:twoCellAnchor>
  <xdr:twoCellAnchor>
    <xdr:from>
      <xdr:col>5</xdr:col>
      <xdr:colOff>104775</xdr:colOff>
      <xdr:row>23</xdr:row>
      <xdr:rowOff>19050</xdr:rowOff>
    </xdr:from>
    <xdr:to>
      <xdr:col>5</xdr:col>
      <xdr:colOff>400050</xdr:colOff>
      <xdr:row>23</xdr:row>
      <xdr:rowOff>19050</xdr:rowOff>
    </xdr:to>
    <xdr:sp macro="" textlink="">
      <xdr:nvSpPr>
        <xdr:cNvPr id="4" name="Line 109">
          <a:extLst>
            <a:ext uri="{FF2B5EF4-FFF2-40B4-BE49-F238E27FC236}">
              <a16:creationId xmlns:a16="http://schemas.microsoft.com/office/drawing/2014/main" id="{5B3C3786-2891-CC42-A1E0-966221B0C9A3}"/>
            </a:ext>
          </a:extLst>
        </xdr:cNvPr>
        <xdr:cNvSpPr>
          <a:spLocks noChangeShapeType="1"/>
        </xdr:cNvSpPr>
      </xdr:nvSpPr>
      <xdr:spPr bwMode="auto">
        <a:xfrm>
          <a:off x="3914775" y="4692650"/>
          <a:ext cx="295275" cy="0"/>
        </a:xfrm>
        <a:prstGeom prst="line">
          <a:avLst/>
        </a:prstGeom>
        <a:noFill/>
        <a:ln w="9525">
          <a:solidFill>
            <a:srgbClr val="000000"/>
          </a:solidFill>
          <a:round/>
          <a:headEnd/>
          <a:tailEnd/>
        </a:ln>
        <a:effectLst>
          <a:prstShdw prst="shdw13" dist="53882" dir="13500000">
            <a:srgbClr val="808080">
              <a:alpha val="50000"/>
            </a:srgbClr>
          </a:prstShdw>
        </a:effectLst>
        <a:extLst>
          <a:ext uri="{909E8E84-426E-40DD-AFC4-6F175D3DCCD1}">
            <a14:hiddenFill xmlns:a14="http://schemas.microsoft.com/office/drawing/2010/main">
              <a:noFill/>
            </a14:hiddenFill>
          </a:ext>
        </a:extLst>
      </xdr:spPr>
    </xdr:sp>
    <xdr:clientData/>
  </xdr:twoCellAnchor>
  <xdr:twoCellAnchor>
    <xdr:from>
      <xdr:col>3</xdr:col>
      <xdr:colOff>190500</xdr:colOff>
      <xdr:row>11</xdr:row>
      <xdr:rowOff>57150</xdr:rowOff>
    </xdr:from>
    <xdr:to>
      <xdr:col>5</xdr:col>
      <xdr:colOff>66675</xdr:colOff>
      <xdr:row>27</xdr:row>
      <xdr:rowOff>95250</xdr:rowOff>
    </xdr:to>
    <xdr:sp macro="" textlink="">
      <xdr:nvSpPr>
        <xdr:cNvPr id="6" name="Rectangle 101">
          <a:extLst>
            <a:ext uri="{FF2B5EF4-FFF2-40B4-BE49-F238E27FC236}">
              <a16:creationId xmlns:a16="http://schemas.microsoft.com/office/drawing/2014/main" id="{4BFD6369-4C0A-D04F-9ED0-A8A28F80F5EA}"/>
            </a:ext>
          </a:extLst>
        </xdr:cNvPr>
        <xdr:cNvSpPr>
          <a:spLocks noChangeArrowheads="1"/>
        </xdr:cNvSpPr>
      </xdr:nvSpPr>
      <xdr:spPr bwMode="auto">
        <a:xfrm>
          <a:off x="2476500" y="2292350"/>
          <a:ext cx="1400175" cy="3289300"/>
        </a:xfrm>
        <a:prstGeom prst="rect">
          <a:avLst/>
        </a:prstGeom>
        <a:solidFill>
          <a:srgbClr val="FF9900"/>
        </a:solidFill>
        <a:ln>
          <a:noFill/>
        </a:ln>
        <a:effectLst>
          <a:prstShdw prst="shdw17" dist="17961" dir="2700000">
            <a:srgbClr val="995C00"/>
          </a:prstShdw>
        </a:effectLst>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171450</xdr:colOff>
      <xdr:row>11</xdr:row>
      <xdr:rowOff>95250</xdr:rowOff>
    </xdr:from>
    <xdr:to>
      <xdr:col>5</xdr:col>
      <xdr:colOff>28575</xdr:colOff>
      <xdr:row>27</xdr:row>
      <xdr:rowOff>57150</xdr:rowOff>
    </xdr:to>
    <xdr:sp macro="" textlink="">
      <xdr:nvSpPr>
        <xdr:cNvPr id="7" name="Rectangle 41">
          <a:extLst>
            <a:ext uri="{FF2B5EF4-FFF2-40B4-BE49-F238E27FC236}">
              <a16:creationId xmlns:a16="http://schemas.microsoft.com/office/drawing/2014/main" id="{289EE888-B53C-DE48-BD4E-5C438ED205AC}"/>
            </a:ext>
          </a:extLst>
        </xdr:cNvPr>
        <xdr:cNvSpPr>
          <a:spLocks noChangeArrowheads="1"/>
        </xdr:cNvSpPr>
      </xdr:nvSpPr>
      <xdr:spPr bwMode="auto">
        <a:xfrm>
          <a:off x="2457450" y="2330450"/>
          <a:ext cx="1381125" cy="3213100"/>
        </a:xfrm>
        <a:prstGeom prst="rect">
          <a:avLst/>
        </a:prstGeom>
        <a:solidFill>
          <a:srgbClr val="CCFFCC"/>
        </a:solidFill>
        <a:ln>
          <a:noFill/>
        </a:ln>
        <a:effectLst>
          <a:prstShdw prst="shdw17" dist="17961" dir="2700000">
            <a:srgbClr val="7A997A"/>
          </a:prstShdw>
        </a:effectLst>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571500</xdr:colOff>
      <xdr:row>0</xdr:row>
      <xdr:rowOff>85725</xdr:rowOff>
    </xdr:from>
    <xdr:to>
      <xdr:col>8</xdr:col>
      <xdr:colOff>447675</xdr:colOff>
      <xdr:row>6</xdr:row>
      <xdr:rowOff>0</xdr:rowOff>
    </xdr:to>
    <xdr:sp macro="" textlink="">
      <xdr:nvSpPr>
        <xdr:cNvPr id="8" name="Rectangle 3">
          <a:extLst>
            <a:ext uri="{FF2B5EF4-FFF2-40B4-BE49-F238E27FC236}">
              <a16:creationId xmlns:a16="http://schemas.microsoft.com/office/drawing/2014/main" id="{DE8127CC-89A2-A043-883A-A2C8BEBF97D3}"/>
            </a:ext>
          </a:extLst>
        </xdr:cNvPr>
        <xdr:cNvSpPr>
          <a:spLocks noChangeArrowheads="1"/>
        </xdr:cNvSpPr>
      </xdr:nvSpPr>
      <xdr:spPr bwMode="auto">
        <a:xfrm>
          <a:off x="2857500" y="85725"/>
          <a:ext cx="3686175" cy="1133475"/>
        </a:xfrm>
        <a:prstGeom prst="rect">
          <a:avLst/>
        </a:prstGeom>
        <a:solidFill>
          <a:srgbClr val="C0C0C0"/>
        </a:solidFill>
        <a:ln>
          <a:noFill/>
        </a:ln>
        <a:effectLst>
          <a:prstShdw prst="shdw17" dist="17961" dir="2700000">
            <a:srgbClr val="737373"/>
          </a:prstShdw>
        </a:effectLst>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19050</xdr:colOff>
      <xdr:row>1</xdr:row>
      <xdr:rowOff>114300</xdr:rowOff>
    </xdr:from>
    <xdr:to>
      <xdr:col>8</xdr:col>
      <xdr:colOff>190500</xdr:colOff>
      <xdr:row>4</xdr:row>
      <xdr:rowOff>123825</xdr:rowOff>
    </xdr:to>
    <xdr:sp macro="" textlink="">
      <xdr:nvSpPr>
        <xdr:cNvPr id="9" name="Rectangle 2">
          <a:extLst>
            <a:ext uri="{FF2B5EF4-FFF2-40B4-BE49-F238E27FC236}">
              <a16:creationId xmlns:a16="http://schemas.microsoft.com/office/drawing/2014/main" id="{7CCEC545-5549-D246-A0FC-41319D1F2766}"/>
            </a:ext>
          </a:extLst>
        </xdr:cNvPr>
        <xdr:cNvSpPr>
          <a:spLocks noChangeArrowheads="1"/>
        </xdr:cNvSpPr>
      </xdr:nvSpPr>
      <xdr:spPr bwMode="auto">
        <a:xfrm>
          <a:off x="3067050" y="317500"/>
          <a:ext cx="3219450" cy="619125"/>
        </a:xfrm>
        <a:prstGeom prst="rect">
          <a:avLst/>
        </a:prstGeom>
        <a:solidFill>
          <a:srgbClr val="C0C0C0"/>
        </a:solidFill>
        <a:ln w="9525">
          <a:noFill/>
          <a:miter lim="800000"/>
          <a:headEnd/>
          <a:tailEnd/>
        </a:ln>
        <a:effectLst>
          <a:prstShdw prst="shdw17" dist="17961" dir="2700000">
            <a:srgbClr val="C0C0C0">
              <a:gamma/>
              <a:shade val="60000"/>
              <a:invGamma/>
            </a:srgbClr>
          </a:prstShdw>
        </a:effectLst>
      </xdr:spPr>
      <xdr:txBody>
        <a:bodyPr vertOverflow="clip" wrap="square" lIns="45720" tIns="32004" rIns="45720" bIns="32004" anchor="ctr" upright="1"/>
        <a:lstStyle/>
        <a:p>
          <a:pPr algn="ctr" rtl="1">
            <a:defRPr sz="1000"/>
          </a:pPr>
          <a:r>
            <a:rPr lang="es-ES" sz="1800" b="1" i="0" strike="noStrike">
              <a:solidFill>
                <a:srgbClr val="0000FF"/>
              </a:solidFill>
              <a:latin typeface="Tahoma"/>
              <a:cs typeface="Tahoma"/>
            </a:rPr>
            <a:t>M</a:t>
          </a:r>
          <a:r>
            <a:rPr lang="es-ES" sz="1600" b="1" i="0" strike="noStrike">
              <a:solidFill>
                <a:srgbClr val="0000FF"/>
              </a:solidFill>
              <a:latin typeface="Tahoma"/>
              <a:cs typeface="Tahoma"/>
            </a:rPr>
            <a:t>arco </a:t>
          </a:r>
          <a:r>
            <a:rPr lang="es-ES" sz="1800" b="1" i="0" strike="noStrike">
              <a:solidFill>
                <a:srgbClr val="0000FF"/>
              </a:solidFill>
              <a:latin typeface="Tahoma"/>
              <a:cs typeface="Tahoma"/>
            </a:rPr>
            <a:t>T</a:t>
          </a:r>
          <a:r>
            <a:rPr lang="es-ES" sz="1600" b="1" i="0" strike="noStrike">
              <a:solidFill>
                <a:srgbClr val="0000FF"/>
              </a:solidFill>
              <a:latin typeface="Tahoma"/>
              <a:cs typeface="Tahoma"/>
            </a:rPr>
            <a:t>eórico</a:t>
          </a:r>
        </a:p>
      </xdr:txBody>
    </xdr:sp>
    <xdr:clientData/>
  </xdr:twoCellAnchor>
  <xdr:twoCellAnchor>
    <xdr:from>
      <xdr:col>5</xdr:col>
      <xdr:colOff>485775</xdr:colOff>
      <xdr:row>7</xdr:row>
      <xdr:rowOff>66675</xdr:rowOff>
    </xdr:from>
    <xdr:to>
      <xdr:col>6</xdr:col>
      <xdr:colOff>638175</xdr:colOff>
      <xdr:row>8</xdr:row>
      <xdr:rowOff>142875</xdr:rowOff>
    </xdr:to>
    <xdr:sp macro="" textlink="">
      <xdr:nvSpPr>
        <xdr:cNvPr id="10" name="Rectangle 4">
          <a:extLst>
            <a:ext uri="{FF2B5EF4-FFF2-40B4-BE49-F238E27FC236}">
              <a16:creationId xmlns:a16="http://schemas.microsoft.com/office/drawing/2014/main" id="{9686C361-36FF-3640-9210-F6EB5709D5A7}"/>
            </a:ext>
          </a:extLst>
        </xdr:cNvPr>
        <xdr:cNvSpPr>
          <a:spLocks noChangeArrowheads="1"/>
        </xdr:cNvSpPr>
      </xdr:nvSpPr>
      <xdr:spPr bwMode="auto">
        <a:xfrm>
          <a:off x="4295775" y="1489075"/>
          <a:ext cx="914400" cy="279400"/>
        </a:xfrm>
        <a:prstGeom prst="rect">
          <a:avLst/>
        </a:prstGeom>
        <a:solidFill>
          <a:srgbClr val="FF9900"/>
        </a:solidFill>
        <a:ln w="9525">
          <a:noFill/>
          <a:miter lim="800000"/>
          <a:headEnd/>
          <a:tailEnd/>
        </a:ln>
        <a:effectLst>
          <a:prstShdw prst="shdw17" dist="17961" dir="2700000">
            <a:srgbClr val="FF9900">
              <a:gamma/>
              <a:shade val="60000"/>
              <a:invGamma/>
            </a:srgbClr>
          </a:prstShdw>
        </a:effectLst>
      </xdr:spPr>
      <xdr:txBody>
        <a:bodyPr vertOverflow="clip" wrap="square" lIns="27432" tIns="22860" rIns="27432" bIns="0" anchor="t" upright="1"/>
        <a:lstStyle/>
        <a:p>
          <a:pPr algn="ctr" rtl="1">
            <a:defRPr sz="1000"/>
          </a:pPr>
          <a:r>
            <a:rPr lang="es-ES" sz="1000" b="1" i="0" strike="noStrike">
              <a:solidFill>
                <a:srgbClr val="FFFFFF"/>
              </a:solidFill>
              <a:latin typeface="Tahoma"/>
              <a:cs typeface="Tahoma"/>
            </a:rPr>
            <a:t>CONTENIDO</a:t>
          </a:r>
        </a:p>
      </xdr:txBody>
    </xdr:sp>
    <xdr:clientData/>
  </xdr:twoCellAnchor>
  <xdr:twoCellAnchor>
    <xdr:from>
      <xdr:col>3</xdr:col>
      <xdr:colOff>742950</xdr:colOff>
      <xdr:row>13</xdr:row>
      <xdr:rowOff>9525</xdr:rowOff>
    </xdr:from>
    <xdr:to>
      <xdr:col>4</xdr:col>
      <xdr:colOff>714375</xdr:colOff>
      <xdr:row>14</xdr:row>
      <xdr:rowOff>95250</xdr:rowOff>
    </xdr:to>
    <xdr:sp macro="" textlink="">
      <xdr:nvSpPr>
        <xdr:cNvPr id="11" name="AutoShape 19">
          <a:hlinkClick xmlns:r="http://schemas.openxmlformats.org/officeDocument/2006/relationships" r:id="rId1" tooltip="Presione Click para ver la Misión de la Compañia"/>
          <a:extLst>
            <a:ext uri="{FF2B5EF4-FFF2-40B4-BE49-F238E27FC236}">
              <a16:creationId xmlns:a16="http://schemas.microsoft.com/office/drawing/2014/main" id="{A926D53A-A876-A942-9E8E-5236E798BA0A}"/>
            </a:ext>
          </a:extLst>
        </xdr:cNvPr>
        <xdr:cNvSpPr>
          <a:spLocks noChangeArrowheads="1"/>
        </xdr:cNvSpPr>
      </xdr:nvSpPr>
      <xdr:spPr bwMode="auto">
        <a:xfrm>
          <a:off x="3028950" y="2651125"/>
          <a:ext cx="733425" cy="288925"/>
        </a:xfrm>
        <a:prstGeom prst="flowChartTerminator">
          <a:avLst/>
        </a:prstGeom>
        <a:solidFill>
          <a:srgbClr val="FFFFFF"/>
        </a:solidFill>
        <a:ln w="9525">
          <a:noFill/>
          <a:miter lim="800000"/>
          <a:headEnd/>
          <a:tailEnd/>
        </a:ln>
        <a:effectLst>
          <a:prstShdw prst="shdw17" dist="17961" dir="2700000">
            <a:srgbClr val="FFFFFF">
              <a:gamma/>
              <a:shade val="60000"/>
              <a:invGamma/>
            </a:srgbClr>
          </a:prstShdw>
        </a:effectLst>
      </xdr:spPr>
      <xdr:txBody>
        <a:bodyPr vertOverflow="clip" wrap="square" lIns="27432" tIns="22860" rIns="27432" bIns="22860" anchor="ctr" upright="1"/>
        <a:lstStyle/>
        <a:p>
          <a:pPr algn="ctr" rtl="1">
            <a:defRPr sz="1000"/>
          </a:pPr>
          <a:r>
            <a:rPr lang="es-ES" sz="1000" b="1" i="0" strike="noStrike">
              <a:solidFill>
                <a:srgbClr val="000000"/>
              </a:solidFill>
              <a:latin typeface="Tahoma"/>
              <a:cs typeface="Tahoma"/>
            </a:rPr>
            <a:t>Misión</a:t>
          </a:r>
        </a:p>
      </xdr:txBody>
    </xdr:sp>
    <xdr:clientData/>
  </xdr:twoCellAnchor>
  <xdr:twoCellAnchor>
    <xdr:from>
      <xdr:col>3</xdr:col>
      <xdr:colOff>742950</xdr:colOff>
      <xdr:row>16</xdr:row>
      <xdr:rowOff>19050</xdr:rowOff>
    </xdr:from>
    <xdr:to>
      <xdr:col>4</xdr:col>
      <xdr:colOff>714375</xdr:colOff>
      <xdr:row>17</xdr:row>
      <xdr:rowOff>104775</xdr:rowOff>
    </xdr:to>
    <xdr:sp macro="" textlink="">
      <xdr:nvSpPr>
        <xdr:cNvPr id="12" name="AutoShape 49">
          <a:hlinkClick xmlns:r="http://schemas.openxmlformats.org/officeDocument/2006/relationships" r:id="rId2" tooltip="Presione Click para ver la Visión de la Compañia"/>
          <a:extLst>
            <a:ext uri="{FF2B5EF4-FFF2-40B4-BE49-F238E27FC236}">
              <a16:creationId xmlns:a16="http://schemas.microsoft.com/office/drawing/2014/main" id="{A8530830-5495-774A-A8F9-58BDEA4C2F86}"/>
            </a:ext>
          </a:extLst>
        </xdr:cNvPr>
        <xdr:cNvSpPr>
          <a:spLocks noChangeArrowheads="1"/>
        </xdr:cNvSpPr>
      </xdr:nvSpPr>
      <xdr:spPr bwMode="auto">
        <a:xfrm>
          <a:off x="3028950" y="3270250"/>
          <a:ext cx="733425" cy="288925"/>
        </a:xfrm>
        <a:prstGeom prst="flowChartTerminator">
          <a:avLst/>
        </a:prstGeom>
        <a:solidFill>
          <a:srgbClr val="FFFFFF"/>
        </a:solidFill>
        <a:ln w="9525">
          <a:noFill/>
          <a:miter lim="800000"/>
          <a:headEnd/>
          <a:tailEnd/>
        </a:ln>
        <a:effectLst>
          <a:prstShdw prst="shdw17" dist="17961" dir="2700000">
            <a:srgbClr val="FFFFFF">
              <a:gamma/>
              <a:shade val="60000"/>
              <a:invGamma/>
            </a:srgbClr>
          </a:prstShdw>
        </a:effectLst>
      </xdr:spPr>
      <xdr:txBody>
        <a:bodyPr vertOverflow="clip" wrap="square" lIns="27432" tIns="22860" rIns="27432" bIns="22860" anchor="ctr" upright="1"/>
        <a:lstStyle/>
        <a:p>
          <a:pPr algn="ctr" rtl="1">
            <a:defRPr sz="1000"/>
          </a:pPr>
          <a:r>
            <a:rPr lang="es-ES" sz="1000" b="1" i="0" strike="noStrike">
              <a:solidFill>
                <a:srgbClr val="000000"/>
              </a:solidFill>
              <a:latin typeface="Tahoma"/>
              <a:cs typeface="Tahoma"/>
            </a:rPr>
            <a:t>Visión</a:t>
          </a:r>
        </a:p>
      </xdr:txBody>
    </xdr:sp>
    <xdr:clientData/>
  </xdr:twoCellAnchor>
  <xdr:twoCellAnchor>
    <xdr:from>
      <xdr:col>3</xdr:col>
      <xdr:colOff>752475</xdr:colOff>
      <xdr:row>19</xdr:row>
      <xdr:rowOff>57150</xdr:rowOff>
    </xdr:from>
    <xdr:to>
      <xdr:col>4</xdr:col>
      <xdr:colOff>723900</xdr:colOff>
      <xdr:row>20</xdr:row>
      <xdr:rowOff>142875</xdr:rowOff>
    </xdr:to>
    <xdr:sp macro="" textlink="">
      <xdr:nvSpPr>
        <xdr:cNvPr id="13" name="AutoShape 57">
          <a:hlinkClick xmlns:r="http://schemas.openxmlformats.org/officeDocument/2006/relationships" r:id="rId3" tooltip="Presione Click para ver las Metas de la Compañia"/>
          <a:extLst>
            <a:ext uri="{FF2B5EF4-FFF2-40B4-BE49-F238E27FC236}">
              <a16:creationId xmlns:a16="http://schemas.microsoft.com/office/drawing/2014/main" id="{A1E19B67-E40D-5B41-8933-0FEFE8649DFF}"/>
            </a:ext>
          </a:extLst>
        </xdr:cNvPr>
        <xdr:cNvSpPr>
          <a:spLocks noChangeArrowheads="1"/>
        </xdr:cNvSpPr>
      </xdr:nvSpPr>
      <xdr:spPr bwMode="auto">
        <a:xfrm>
          <a:off x="3038475" y="3917950"/>
          <a:ext cx="733425" cy="288925"/>
        </a:xfrm>
        <a:prstGeom prst="flowChartTerminator">
          <a:avLst/>
        </a:prstGeom>
        <a:solidFill>
          <a:srgbClr val="FFFFFF"/>
        </a:solidFill>
        <a:ln w="9525">
          <a:noFill/>
          <a:miter lim="800000"/>
          <a:headEnd/>
          <a:tailEnd/>
        </a:ln>
        <a:effectLst>
          <a:prstShdw prst="shdw17" dist="17961" dir="2700000">
            <a:srgbClr val="FFFFFF">
              <a:gamma/>
              <a:shade val="60000"/>
              <a:invGamma/>
            </a:srgbClr>
          </a:prstShdw>
        </a:effectLst>
      </xdr:spPr>
      <xdr:txBody>
        <a:bodyPr vertOverflow="clip" wrap="square" lIns="27432" tIns="22860" rIns="27432" bIns="22860" anchor="ctr" upright="1"/>
        <a:lstStyle/>
        <a:p>
          <a:pPr algn="ctr" rtl="1">
            <a:defRPr sz="1000"/>
          </a:pPr>
          <a:r>
            <a:rPr lang="es-ES" sz="1000" b="1" i="0" strike="noStrike">
              <a:solidFill>
                <a:srgbClr val="000000"/>
              </a:solidFill>
              <a:latin typeface="Tahoma"/>
              <a:cs typeface="Tahoma"/>
            </a:rPr>
            <a:t>Metas</a:t>
          </a:r>
        </a:p>
      </xdr:txBody>
    </xdr:sp>
    <xdr:clientData/>
  </xdr:twoCellAnchor>
  <xdr:twoCellAnchor>
    <xdr:from>
      <xdr:col>3</xdr:col>
      <xdr:colOff>752475</xdr:colOff>
      <xdr:row>22</xdr:row>
      <xdr:rowOff>57150</xdr:rowOff>
    </xdr:from>
    <xdr:to>
      <xdr:col>4</xdr:col>
      <xdr:colOff>723900</xdr:colOff>
      <xdr:row>23</xdr:row>
      <xdr:rowOff>142875</xdr:rowOff>
    </xdr:to>
    <xdr:sp macro="" textlink="">
      <xdr:nvSpPr>
        <xdr:cNvPr id="14" name="AutoShape 65">
          <a:hlinkClick xmlns:r="http://schemas.openxmlformats.org/officeDocument/2006/relationships" r:id="rId4" tooltip="Presione Click para ver las Políticas de la Compañia"/>
          <a:extLst>
            <a:ext uri="{FF2B5EF4-FFF2-40B4-BE49-F238E27FC236}">
              <a16:creationId xmlns:a16="http://schemas.microsoft.com/office/drawing/2014/main" id="{FC8776E7-127B-AE42-BE79-EEDE612B5DDB}"/>
            </a:ext>
          </a:extLst>
        </xdr:cNvPr>
        <xdr:cNvSpPr>
          <a:spLocks noChangeArrowheads="1"/>
        </xdr:cNvSpPr>
      </xdr:nvSpPr>
      <xdr:spPr bwMode="auto">
        <a:xfrm>
          <a:off x="3038475" y="4527550"/>
          <a:ext cx="733425" cy="288925"/>
        </a:xfrm>
        <a:prstGeom prst="flowChartTerminator">
          <a:avLst/>
        </a:prstGeom>
        <a:solidFill>
          <a:srgbClr val="FFFFFF"/>
        </a:solidFill>
        <a:ln w="9525">
          <a:noFill/>
          <a:miter lim="800000"/>
          <a:headEnd/>
          <a:tailEnd/>
        </a:ln>
        <a:effectLst>
          <a:prstShdw prst="shdw17" dist="17961" dir="2700000">
            <a:srgbClr val="FFFFFF">
              <a:gamma/>
              <a:shade val="60000"/>
              <a:invGamma/>
            </a:srgbClr>
          </a:prstShdw>
        </a:effectLst>
      </xdr:spPr>
      <xdr:txBody>
        <a:bodyPr vertOverflow="clip" wrap="square" lIns="27432" tIns="22860" rIns="27432" bIns="22860" anchor="ctr" upright="1"/>
        <a:lstStyle/>
        <a:p>
          <a:pPr algn="ctr" rtl="1">
            <a:defRPr sz="1000"/>
          </a:pPr>
          <a:r>
            <a:rPr lang="es-ES" sz="1000" b="1" i="0" strike="noStrike">
              <a:solidFill>
                <a:srgbClr val="000000"/>
              </a:solidFill>
              <a:latin typeface="Tahoma"/>
              <a:cs typeface="Tahoma"/>
            </a:rPr>
            <a:t>Políticas</a:t>
          </a:r>
        </a:p>
      </xdr:txBody>
    </xdr:sp>
    <xdr:clientData/>
  </xdr:twoCellAnchor>
  <xdr:twoCellAnchor>
    <xdr:from>
      <xdr:col>3</xdr:col>
      <xdr:colOff>190500</xdr:colOff>
      <xdr:row>11</xdr:row>
      <xdr:rowOff>114300</xdr:rowOff>
    </xdr:from>
    <xdr:to>
      <xdr:col>3</xdr:col>
      <xdr:colOff>371475</xdr:colOff>
      <xdr:row>27</xdr:row>
      <xdr:rowOff>28575</xdr:rowOff>
    </xdr:to>
    <xdr:sp macro="" textlink="">
      <xdr:nvSpPr>
        <xdr:cNvPr id="16" name="Rectangle 100">
          <a:extLst>
            <a:ext uri="{FF2B5EF4-FFF2-40B4-BE49-F238E27FC236}">
              <a16:creationId xmlns:a16="http://schemas.microsoft.com/office/drawing/2014/main" id="{109E0025-53BA-1443-9A8C-2E6A90A32EB6}"/>
            </a:ext>
          </a:extLst>
        </xdr:cNvPr>
        <xdr:cNvSpPr>
          <a:spLocks noChangeArrowheads="1"/>
        </xdr:cNvSpPr>
      </xdr:nvSpPr>
      <xdr:spPr bwMode="auto">
        <a:xfrm>
          <a:off x="2476500" y="2349500"/>
          <a:ext cx="180975" cy="3165475"/>
        </a:xfrm>
        <a:prstGeom prst="rect">
          <a:avLst/>
        </a:prstGeom>
        <a:solidFill>
          <a:srgbClr val="FF9900"/>
        </a:solidFill>
        <a:ln>
          <a:noFill/>
        </a:ln>
        <a:effectLst>
          <a:prstShdw prst="shdw17" dist="17961" dir="2700000">
            <a:srgbClr val="995C00"/>
          </a:prstShdw>
        </a:effectLst>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95250</xdr:colOff>
      <xdr:row>8</xdr:row>
      <xdr:rowOff>152400</xdr:rowOff>
    </xdr:from>
    <xdr:to>
      <xdr:col>6</xdr:col>
      <xdr:colOff>95250</xdr:colOff>
      <xdr:row>20</xdr:row>
      <xdr:rowOff>38100</xdr:rowOff>
    </xdr:to>
    <xdr:sp macro="" textlink="">
      <xdr:nvSpPr>
        <xdr:cNvPr id="17" name="Line 102">
          <a:extLst>
            <a:ext uri="{FF2B5EF4-FFF2-40B4-BE49-F238E27FC236}">
              <a16:creationId xmlns:a16="http://schemas.microsoft.com/office/drawing/2014/main" id="{061631B6-F342-DA44-8B42-B0731CB6395A}"/>
            </a:ext>
          </a:extLst>
        </xdr:cNvPr>
        <xdr:cNvSpPr>
          <a:spLocks noChangeShapeType="1"/>
        </xdr:cNvSpPr>
      </xdr:nvSpPr>
      <xdr:spPr bwMode="auto">
        <a:xfrm>
          <a:off x="4667250" y="1778000"/>
          <a:ext cx="0" cy="2324100"/>
        </a:xfrm>
        <a:prstGeom prst="line">
          <a:avLst/>
        </a:prstGeom>
        <a:noFill/>
        <a:ln w="9525">
          <a:solidFill>
            <a:srgbClr val="008000"/>
          </a:solidFill>
          <a:round/>
          <a:headEnd/>
          <a:tailEnd/>
        </a:ln>
        <a:effectLst>
          <a:outerShdw dist="107763" dir="2700000" algn="ctr" rotWithShape="0">
            <a:srgbClr val="808080">
              <a:alpha val="50000"/>
            </a:srgbClr>
          </a:outerShdw>
        </a:effectLst>
        <a:extLst>
          <a:ext uri="{909E8E84-426E-40DD-AFC4-6F175D3DCCD1}">
            <a14:hiddenFill xmlns:a14="http://schemas.microsoft.com/office/drawing/2010/main">
              <a:noFill/>
            </a14:hiddenFill>
          </a:ext>
        </a:extLst>
      </xdr:spPr>
    </xdr:sp>
    <xdr:clientData/>
  </xdr:twoCellAnchor>
  <xdr:twoCellAnchor>
    <xdr:from>
      <xdr:col>5</xdr:col>
      <xdr:colOff>400050</xdr:colOff>
      <xdr:row>20</xdr:row>
      <xdr:rowOff>38100</xdr:rowOff>
    </xdr:from>
    <xdr:to>
      <xdr:col>6</xdr:col>
      <xdr:colOff>95250</xdr:colOff>
      <xdr:row>20</xdr:row>
      <xdr:rowOff>38100</xdr:rowOff>
    </xdr:to>
    <xdr:sp macro="" textlink="">
      <xdr:nvSpPr>
        <xdr:cNvPr id="18" name="Line 103">
          <a:extLst>
            <a:ext uri="{FF2B5EF4-FFF2-40B4-BE49-F238E27FC236}">
              <a16:creationId xmlns:a16="http://schemas.microsoft.com/office/drawing/2014/main" id="{5A408060-43B7-EC41-AC9F-8BC5636D1698}"/>
            </a:ext>
          </a:extLst>
        </xdr:cNvPr>
        <xdr:cNvSpPr>
          <a:spLocks noChangeShapeType="1"/>
        </xdr:cNvSpPr>
      </xdr:nvSpPr>
      <xdr:spPr bwMode="auto">
        <a:xfrm flipH="1">
          <a:off x="4210050" y="4102100"/>
          <a:ext cx="457200" cy="0"/>
        </a:xfrm>
        <a:prstGeom prst="line">
          <a:avLst/>
        </a:prstGeom>
        <a:noFill/>
        <a:ln w="9525">
          <a:solidFill>
            <a:srgbClr val="000000"/>
          </a:solidFill>
          <a:round/>
          <a:headEnd/>
          <a:tailEnd/>
        </a:ln>
        <a:effectLst>
          <a:outerShdw dist="35921" dir="2700000" algn="ctr" rotWithShape="0">
            <a:srgbClr val="808080"/>
          </a:outerShdw>
        </a:effectLst>
        <a:extLst>
          <a:ext uri="{909E8E84-426E-40DD-AFC4-6F175D3DCCD1}">
            <a14:hiddenFill xmlns:a14="http://schemas.microsoft.com/office/drawing/2010/main">
              <a:noFill/>
            </a14:hiddenFill>
          </a:ext>
        </a:extLst>
      </xdr:spPr>
    </xdr:sp>
    <xdr:clientData/>
  </xdr:twoCellAnchor>
  <xdr:twoCellAnchor>
    <xdr:from>
      <xdr:col>5</xdr:col>
      <xdr:colOff>400050</xdr:colOff>
      <xdr:row>13</xdr:row>
      <xdr:rowOff>133351</xdr:rowOff>
    </xdr:from>
    <xdr:to>
      <xdr:col>5</xdr:col>
      <xdr:colOff>419100</xdr:colOff>
      <xdr:row>23</xdr:row>
      <xdr:rowOff>25401</xdr:rowOff>
    </xdr:to>
    <xdr:sp macro="" textlink="">
      <xdr:nvSpPr>
        <xdr:cNvPr id="19" name="Line 104">
          <a:extLst>
            <a:ext uri="{FF2B5EF4-FFF2-40B4-BE49-F238E27FC236}">
              <a16:creationId xmlns:a16="http://schemas.microsoft.com/office/drawing/2014/main" id="{6179E1AB-6256-3741-8AB7-4A66D7307B97}"/>
            </a:ext>
          </a:extLst>
        </xdr:cNvPr>
        <xdr:cNvSpPr>
          <a:spLocks noChangeShapeType="1"/>
        </xdr:cNvSpPr>
      </xdr:nvSpPr>
      <xdr:spPr bwMode="auto">
        <a:xfrm>
          <a:off x="4210050" y="2279651"/>
          <a:ext cx="19050" cy="1543050"/>
        </a:xfrm>
        <a:prstGeom prst="line">
          <a:avLst/>
        </a:prstGeom>
        <a:noFill/>
        <a:ln w="9525">
          <a:solidFill>
            <a:srgbClr val="008000"/>
          </a:solidFill>
          <a:round/>
          <a:headEnd/>
          <a:tailEnd/>
        </a:ln>
        <a:effectLst>
          <a:outerShdw dist="107763" dir="18900000" algn="ctr" rotWithShape="0">
            <a:srgbClr val="808080">
              <a:alpha val="50000"/>
            </a:srgbClr>
          </a:outerShdw>
        </a:effectLst>
        <a:extLst>
          <a:ext uri="{909E8E84-426E-40DD-AFC4-6F175D3DCCD1}">
            <a14:hiddenFill xmlns:a14="http://schemas.microsoft.com/office/drawing/2010/main">
              <a:noFill/>
            </a14:hiddenFill>
          </a:ext>
        </a:extLst>
      </xdr:spPr>
    </xdr:sp>
    <xdr:clientData/>
  </xdr:twoCellAnchor>
  <xdr:twoCellAnchor>
    <xdr:from>
      <xdr:col>5</xdr:col>
      <xdr:colOff>104775</xdr:colOff>
      <xdr:row>20</xdr:row>
      <xdr:rowOff>38100</xdr:rowOff>
    </xdr:from>
    <xdr:to>
      <xdr:col>5</xdr:col>
      <xdr:colOff>400050</xdr:colOff>
      <xdr:row>20</xdr:row>
      <xdr:rowOff>38100</xdr:rowOff>
    </xdr:to>
    <xdr:sp macro="" textlink="">
      <xdr:nvSpPr>
        <xdr:cNvPr id="20" name="Line 107">
          <a:extLst>
            <a:ext uri="{FF2B5EF4-FFF2-40B4-BE49-F238E27FC236}">
              <a16:creationId xmlns:a16="http://schemas.microsoft.com/office/drawing/2014/main" id="{0E901125-56BF-014B-AF09-DE80E61165FC}"/>
            </a:ext>
          </a:extLst>
        </xdr:cNvPr>
        <xdr:cNvSpPr>
          <a:spLocks noChangeShapeType="1"/>
        </xdr:cNvSpPr>
      </xdr:nvSpPr>
      <xdr:spPr bwMode="auto">
        <a:xfrm>
          <a:off x="3914775" y="4102100"/>
          <a:ext cx="295275" cy="0"/>
        </a:xfrm>
        <a:prstGeom prst="line">
          <a:avLst/>
        </a:prstGeom>
        <a:noFill/>
        <a:ln w="9525">
          <a:solidFill>
            <a:srgbClr val="000000"/>
          </a:solidFill>
          <a:round/>
          <a:headEnd/>
          <a:tailEnd/>
        </a:ln>
        <a:effectLst>
          <a:outerShdw dist="35921" dir="2700000" algn="ctr" rotWithShape="0">
            <a:srgbClr val="808080"/>
          </a:outerShdw>
        </a:effectLst>
        <a:extLst>
          <a:ext uri="{909E8E84-426E-40DD-AFC4-6F175D3DCCD1}">
            <a14:hiddenFill xmlns:a14="http://schemas.microsoft.com/office/drawing/2010/main">
              <a:noFill/>
            </a14:hiddenFill>
          </a:ext>
        </a:extLst>
      </xdr:spPr>
    </xdr:sp>
    <xdr:clientData/>
  </xdr:twoCellAnchor>
  <xdr:twoCellAnchor>
    <xdr:from>
      <xdr:col>8</xdr:col>
      <xdr:colOff>266700</xdr:colOff>
      <xdr:row>9</xdr:row>
      <xdr:rowOff>28575</xdr:rowOff>
    </xdr:from>
    <xdr:to>
      <xdr:col>9</xdr:col>
      <xdr:colOff>390525</xdr:colOff>
      <xdr:row>12</xdr:row>
      <xdr:rowOff>19050</xdr:rowOff>
    </xdr:to>
    <xdr:sp macro="" textlink="">
      <xdr:nvSpPr>
        <xdr:cNvPr id="21" name="Rectangle 115">
          <a:extLst>
            <a:ext uri="{FF2B5EF4-FFF2-40B4-BE49-F238E27FC236}">
              <a16:creationId xmlns:a16="http://schemas.microsoft.com/office/drawing/2014/main" id="{07C34FC9-EE4C-6648-9102-EB563B502932}"/>
            </a:ext>
          </a:extLst>
        </xdr:cNvPr>
        <xdr:cNvSpPr>
          <a:spLocks noChangeArrowheads="1"/>
        </xdr:cNvSpPr>
      </xdr:nvSpPr>
      <xdr:spPr bwMode="auto">
        <a:xfrm>
          <a:off x="6362700" y="1857375"/>
          <a:ext cx="885825" cy="600075"/>
        </a:xfrm>
        <a:prstGeom prst="rect">
          <a:avLst/>
        </a:prstGeom>
        <a:solidFill>
          <a:srgbClr val="C0C0C0"/>
        </a:solidFill>
        <a:ln>
          <a:noFill/>
        </a:ln>
        <a:effectLst>
          <a:prstShdw prst="shdw17" dist="17961" dir="2700000">
            <a:srgbClr val="737373"/>
          </a:prstShdw>
        </a:effectLst>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314325</xdr:colOff>
      <xdr:row>9</xdr:row>
      <xdr:rowOff>76200</xdr:rowOff>
    </xdr:from>
    <xdr:to>
      <xdr:col>9</xdr:col>
      <xdr:colOff>361950</xdr:colOff>
      <xdr:row>11</xdr:row>
      <xdr:rowOff>142875</xdr:rowOff>
    </xdr:to>
    <xdr:sp macro="" textlink="">
      <xdr:nvSpPr>
        <xdr:cNvPr id="22" name="Rectangle 117">
          <a:extLst>
            <a:ext uri="{FF2B5EF4-FFF2-40B4-BE49-F238E27FC236}">
              <a16:creationId xmlns:a16="http://schemas.microsoft.com/office/drawing/2014/main" id="{8CE8B00D-5753-B949-9CF9-A2419517AA28}"/>
            </a:ext>
          </a:extLst>
        </xdr:cNvPr>
        <xdr:cNvSpPr>
          <a:spLocks noChangeArrowheads="1"/>
        </xdr:cNvSpPr>
      </xdr:nvSpPr>
      <xdr:spPr bwMode="auto">
        <a:xfrm>
          <a:off x="6410325" y="1905000"/>
          <a:ext cx="809625" cy="473075"/>
        </a:xfrm>
        <a:prstGeom prst="rect">
          <a:avLst/>
        </a:prstGeom>
        <a:solidFill>
          <a:srgbClr val="C0C0C0"/>
        </a:solidFill>
        <a:ln>
          <a:noFill/>
        </a:ln>
        <a:effectLst>
          <a:prstShdw prst="shdw17" dist="17961" dir="13500000">
            <a:srgbClr val="737373"/>
          </a:prstShdw>
        </a:effectLst>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400050</xdr:colOff>
      <xdr:row>9</xdr:row>
      <xdr:rowOff>114300</xdr:rowOff>
    </xdr:from>
    <xdr:to>
      <xdr:col>9</xdr:col>
      <xdr:colOff>342900</xdr:colOff>
      <xdr:row>11</xdr:row>
      <xdr:rowOff>95250</xdr:rowOff>
    </xdr:to>
    <xdr:sp macro="" textlink="">
      <xdr:nvSpPr>
        <xdr:cNvPr id="23" name="AutoShape 116">
          <a:hlinkClick xmlns:r="http://schemas.openxmlformats.org/officeDocument/2006/relationships" r:id="rId5" tooltip="Presione Click para ir a la Página Principal"/>
          <a:extLst>
            <a:ext uri="{FF2B5EF4-FFF2-40B4-BE49-F238E27FC236}">
              <a16:creationId xmlns:a16="http://schemas.microsoft.com/office/drawing/2014/main" id="{FBA67A58-6F88-694B-9A4F-89929C02DA85}"/>
            </a:ext>
          </a:extLst>
        </xdr:cNvPr>
        <xdr:cNvSpPr>
          <a:spLocks noChangeArrowheads="1"/>
        </xdr:cNvSpPr>
      </xdr:nvSpPr>
      <xdr:spPr bwMode="auto">
        <a:xfrm>
          <a:off x="6496050" y="1943100"/>
          <a:ext cx="704850" cy="387350"/>
        </a:xfrm>
        <a:prstGeom prst="flowChartTerminator">
          <a:avLst/>
        </a:prstGeom>
        <a:solidFill>
          <a:srgbClr val="FF0000"/>
        </a:solidFill>
        <a:ln w="9525">
          <a:noFill/>
          <a:miter lim="800000"/>
          <a:headEnd/>
          <a:tailEnd/>
        </a:ln>
        <a:effectLst>
          <a:prstShdw prst="shdw17" dist="17961" dir="2700000">
            <a:srgbClr val="FF0000">
              <a:gamma/>
              <a:shade val="60000"/>
              <a:invGamma/>
            </a:srgbClr>
          </a:prstShdw>
        </a:effectLst>
      </xdr:spPr>
      <xdr:txBody>
        <a:bodyPr vertOverflow="clip" wrap="square" lIns="27432" tIns="22860" rIns="27432" bIns="22860" anchor="ctr" upright="1"/>
        <a:lstStyle/>
        <a:p>
          <a:pPr algn="ctr" rtl="1">
            <a:defRPr sz="1000"/>
          </a:pPr>
          <a:r>
            <a:rPr lang="es-ES" sz="1000" b="1" i="0" strike="noStrike">
              <a:solidFill>
                <a:srgbClr val="FFFFFF"/>
              </a:solidFill>
              <a:latin typeface="Arial"/>
              <a:cs typeface="Arial"/>
            </a:rPr>
            <a:t>Principal</a:t>
          </a:r>
        </a:p>
      </xdr:txBody>
    </xdr:sp>
    <xdr:clientData/>
  </xdr:twoCellAnchor>
  <xdr:oneCellAnchor>
    <xdr:from>
      <xdr:col>3</xdr:col>
      <xdr:colOff>466725</xdr:colOff>
      <xdr:row>16</xdr:row>
      <xdr:rowOff>66675</xdr:rowOff>
    </xdr:from>
    <xdr:ext cx="142875" cy="146050"/>
    <xdr:pic>
      <xdr:nvPicPr>
        <xdr:cNvPr id="24" name="Picture 134" descr="BD15018_">
          <a:hlinkClick xmlns:r="http://schemas.openxmlformats.org/officeDocument/2006/relationships" r:id="rId2"/>
          <a:extLst>
            <a:ext uri="{FF2B5EF4-FFF2-40B4-BE49-F238E27FC236}">
              <a16:creationId xmlns:a16="http://schemas.microsoft.com/office/drawing/2014/main" id="{D70D320F-397F-5544-87BD-5CF0B2C93D31}"/>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752725" y="3317875"/>
          <a:ext cx="142875"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466725</xdr:colOff>
      <xdr:row>13</xdr:row>
      <xdr:rowOff>57150</xdr:rowOff>
    </xdr:from>
    <xdr:ext cx="142875" cy="146050"/>
    <xdr:pic>
      <xdr:nvPicPr>
        <xdr:cNvPr id="25" name="Picture 135" descr="BD15018_">
          <a:hlinkClick xmlns:r="http://schemas.openxmlformats.org/officeDocument/2006/relationships" r:id="rId1"/>
          <a:extLst>
            <a:ext uri="{FF2B5EF4-FFF2-40B4-BE49-F238E27FC236}">
              <a16:creationId xmlns:a16="http://schemas.microsoft.com/office/drawing/2014/main" id="{62ED5C03-57FB-3A4E-939C-888624106A13}"/>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752725" y="2698750"/>
          <a:ext cx="142875"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457200</xdr:colOff>
      <xdr:row>19</xdr:row>
      <xdr:rowOff>104775</xdr:rowOff>
    </xdr:from>
    <xdr:ext cx="142875" cy="146050"/>
    <xdr:pic>
      <xdr:nvPicPr>
        <xdr:cNvPr id="26" name="Picture 136" descr="BD15018_">
          <a:hlinkClick xmlns:r="http://schemas.openxmlformats.org/officeDocument/2006/relationships" r:id="rId3"/>
          <a:extLst>
            <a:ext uri="{FF2B5EF4-FFF2-40B4-BE49-F238E27FC236}">
              <a16:creationId xmlns:a16="http://schemas.microsoft.com/office/drawing/2014/main" id="{53A3BCC8-DF57-8B4E-B84C-FDFE43EF763C}"/>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743200" y="3965575"/>
          <a:ext cx="142875"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466725</xdr:colOff>
      <xdr:row>22</xdr:row>
      <xdr:rowOff>114300</xdr:rowOff>
    </xdr:from>
    <xdr:ext cx="142875" cy="146050"/>
    <xdr:pic>
      <xdr:nvPicPr>
        <xdr:cNvPr id="27" name="Picture 137" descr="BD15018_">
          <a:hlinkClick xmlns:r="http://schemas.openxmlformats.org/officeDocument/2006/relationships" r:id="rId4"/>
          <a:extLst>
            <a:ext uri="{FF2B5EF4-FFF2-40B4-BE49-F238E27FC236}">
              <a16:creationId xmlns:a16="http://schemas.microsoft.com/office/drawing/2014/main" id="{1E4E2D28-B69C-D242-9DD6-5B406B88B6B5}"/>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752725" y="4584700"/>
          <a:ext cx="142875"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6</xdr:col>
      <xdr:colOff>758994</xdr:colOff>
      <xdr:row>20</xdr:row>
      <xdr:rowOff>0</xdr:rowOff>
    </xdr:from>
    <xdr:to>
      <xdr:col>9</xdr:col>
      <xdr:colOff>66275</xdr:colOff>
      <xdr:row>26</xdr:row>
      <xdr:rowOff>146034</xdr:rowOff>
    </xdr:to>
    <xdr:pic>
      <xdr:nvPicPr>
        <xdr:cNvPr id="29" name="image1.jpeg">
          <a:extLst>
            <a:ext uri="{FF2B5EF4-FFF2-40B4-BE49-F238E27FC236}">
              <a16:creationId xmlns:a16="http://schemas.microsoft.com/office/drawing/2014/main" id="{FACDC01B-F7D1-A345-A6C8-5F124301052A}"/>
            </a:ext>
          </a:extLst>
        </xdr:cNvPr>
        <xdr:cNvPicPr/>
      </xdr:nvPicPr>
      <xdr:blipFill>
        <a:blip xmlns:r="http://schemas.openxmlformats.org/officeDocument/2006/relationships" r:embed="rId7" cstate="print"/>
        <a:stretch>
          <a:fillRect/>
        </a:stretch>
      </xdr:blipFill>
      <xdr:spPr>
        <a:xfrm>
          <a:off x="3794970" y="3306509"/>
          <a:ext cx="1584264" cy="1137987"/>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xdr:from>
      <xdr:col>13</xdr:col>
      <xdr:colOff>0</xdr:colOff>
      <xdr:row>4</xdr:row>
      <xdr:rowOff>0</xdr:rowOff>
    </xdr:from>
    <xdr:to>
      <xdr:col>15</xdr:col>
      <xdr:colOff>178013</xdr:colOff>
      <xdr:row>4</xdr:row>
      <xdr:rowOff>710339</xdr:rowOff>
    </xdr:to>
    <xdr:sp macro="" textlink="">
      <xdr:nvSpPr>
        <xdr:cNvPr id="2" name="AutoShape 116">
          <a:hlinkClick xmlns:r="http://schemas.openxmlformats.org/officeDocument/2006/relationships" r:id="rId1" tooltip="Presione Click para ir a la Página Principal"/>
          <a:extLst>
            <a:ext uri="{FF2B5EF4-FFF2-40B4-BE49-F238E27FC236}">
              <a16:creationId xmlns:a16="http://schemas.microsoft.com/office/drawing/2014/main" id="{EB04D556-91A3-0C4B-A683-A2451E2FD6A0}"/>
            </a:ext>
          </a:extLst>
        </xdr:cNvPr>
        <xdr:cNvSpPr>
          <a:spLocks noChangeArrowheads="1"/>
        </xdr:cNvSpPr>
      </xdr:nvSpPr>
      <xdr:spPr bwMode="auto">
        <a:xfrm>
          <a:off x="14711770" y="809204"/>
          <a:ext cx="1818898" cy="710339"/>
        </a:xfrm>
        <a:prstGeom prst="flowChartTerminator">
          <a:avLst/>
        </a:prstGeom>
        <a:solidFill>
          <a:srgbClr val="FF0000"/>
        </a:solidFill>
        <a:ln w="9525">
          <a:noFill/>
          <a:miter lim="800000"/>
          <a:headEnd/>
          <a:tailEnd/>
        </a:ln>
        <a:effectLst>
          <a:prstShdw prst="shdw17" dist="17961" dir="2700000">
            <a:srgbClr val="FF0000">
              <a:gamma/>
              <a:shade val="60000"/>
              <a:invGamma/>
            </a:srgbClr>
          </a:prstShdw>
        </a:effectLst>
      </xdr:spPr>
      <xdr:txBody>
        <a:bodyPr vertOverflow="clip" wrap="square" lIns="27432" tIns="22860" rIns="27432" bIns="22860" anchor="ctr" upright="1"/>
        <a:lstStyle/>
        <a:p>
          <a:pPr algn="ctr" rtl="1">
            <a:defRPr sz="1000"/>
          </a:pPr>
          <a:r>
            <a:rPr lang="es-ES" sz="1800" b="1" i="0" strike="noStrike">
              <a:solidFill>
                <a:srgbClr val="FFFFFF"/>
              </a:solidFill>
              <a:latin typeface="Arial"/>
              <a:cs typeface="Arial"/>
            </a:rPr>
            <a:t>Principal</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4</xdr:col>
      <xdr:colOff>1028700</xdr:colOff>
      <xdr:row>1</xdr:row>
      <xdr:rowOff>228600</xdr:rowOff>
    </xdr:from>
    <xdr:to>
      <xdr:col>5</xdr:col>
      <xdr:colOff>548898</xdr:colOff>
      <xdr:row>4</xdr:row>
      <xdr:rowOff>215039</xdr:rowOff>
    </xdr:to>
    <xdr:sp macro="" textlink="">
      <xdr:nvSpPr>
        <xdr:cNvPr id="2" name="AutoShape 116">
          <a:hlinkClick xmlns:r="http://schemas.openxmlformats.org/officeDocument/2006/relationships" r:id="rId1" tooltip="Presione Click para ir a la Página Principal"/>
          <a:extLst>
            <a:ext uri="{FF2B5EF4-FFF2-40B4-BE49-F238E27FC236}">
              <a16:creationId xmlns:a16="http://schemas.microsoft.com/office/drawing/2014/main" id="{36203773-CFE7-F547-8909-A53C4BCDA6DF}"/>
            </a:ext>
          </a:extLst>
        </xdr:cNvPr>
        <xdr:cNvSpPr>
          <a:spLocks noChangeArrowheads="1"/>
        </xdr:cNvSpPr>
      </xdr:nvSpPr>
      <xdr:spPr bwMode="auto">
        <a:xfrm>
          <a:off x="9791700" y="469900"/>
          <a:ext cx="1818898" cy="710339"/>
        </a:xfrm>
        <a:prstGeom prst="flowChartTerminator">
          <a:avLst/>
        </a:prstGeom>
        <a:solidFill>
          <a:srgbClr val="FF0000"/>
        </a:solidFill>
        <a:ln w="9525">
          <a:noFill/>
          <a:miter lim="800000"/>
          <a:headEnd/>
          <a:tailEnd/>
        </a:ln>
        <a:effectLst>
          <a:prstShdw prst="shdw17" dist="17961" dir="2700000">
            <a:srgbClr val="FF0000">
              <a:gamma/>
              <a:shade val="60000"/>
              <a:invGamma/>
            </a:srgbClr>
          </a:prstShdw>
        </a:effectLst>
      </xdr:spPr>
      <xdr:txBody>
        <a:bodyPr vertOverflow="clip" wrap="square" lIns="27432" tIns="22860" rIns="27432" bIns="22860" anchor="ctr" upright="1"/>
        <a:lstStyle/>
        <a:p>
          <a:pPr algn="ctr" rtl="1">
            <a:defRPr sz="1000"/>
          </a:pPr>
          <a:r>
            <a:rPr lang="es-ES" sz="1800" b="1" i="0" strike="noStrike">
              <a:solidFill>
                <a:srgbClr val="FFFFFF"/>
              </a:solidFill>
              <a:latin typeface="Arial"/>
              <a:cs typeface="Arial"/>
            </a:rPr>
            <a:t>Principal</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9</xdr:col>
      <xdr:colOff>0</xdr:colOff>
      <xdr:row>1</xdr:row>
      <xdr:rowOff>0</xdr:rowOff>
    </xdr:from>
    <xdr:to>
      <xdr:col>11</xdr:col>
      <xdr:colOff>174293</xdr:colOff>
      <xdr:row>2</xdr:row>
      <xdr:rowOff>198684</xdr:rowOff>
    </xdr:to>
    <xdr:sp macro="" textlink="">
      <xdr:nvSpPr>
        <xdr:cNvPr id="2" name="AutoShape 116">
          <a:hlinkClick xmlns:r="http://schemas.openxmlformats.org/officeDocument/2006/relationships" r:id="rId1" tooltip="Presione Click para ir a la Página Principal"/>
          <a:extLst>
            <a:ext uri="{FF2B5EF4-FFF2-40B4-BE49-F238E27FC236}">
              <a16:creationId xmlns:a16="http://schemas.microsoft.com/office/drawing/2014/main" id="{79D5B9AB-040E-3249-B7BA-E31E5094C4AE}"/>
            </a:ext>
          </a:extLst>
        </xdr:cNvPr>
        <xdr:cNvSpPr>
          <a:spLocks noChangeArrowheads="1"/>
        </xdr:cNvSpPr>
      </xdr:nvSpPr>
      <xdr:spPr bwMode="auto">
        <a:xfrm>
          <a:off x="12663453" y="237554"/>
          <a:ext cx="1818898" cy="710339"/>
        </a:xfrm>
        <a:prstGeom prst="flowChartTerminator">
          <a:avLst/>
        </a:prstGeom>
        <a:solidFill>
          <a:srgbClr val="FF0000"/>
        </a:solidFill>
        <a:ln w="9525">
          <a:noFill/>
          <a:miter lim="800000"/>
          <a:headEnd/>
          <a:tailEnd/>
        </a:ln>
        <a:effectLst>
          <a:prstShdw prst="shdw17" dist="17961" dir="2700000">
            <a:srgbClr val="FF0000">
              <a:gamma/>
              <a:shade val="60000"/>
              <a:invGamma/>
            </a:srgbClr>
          </a:prstShdw>
        </a:effectLst>
      </xdr:spPr>
      <xdr:txBody>
        <a:bodyPr vertOverflow="clip" wrap="square" lIns="27432" tIns="22860" rIns="27432" bIns="22860" anchor="ctr" upright="1"/>
        <a:lstStyle/>
        <a:p>
          <a:pPr algn="ctr" rtl="1">
            <a:defRPr sz="1000"/>
          </a:pPr>
          <a:r>
            <a:rPr lang="es-ES" sz="1800" b="1" i="0" strike="noStrike">
              <a:solidFill>
                <a:srgbClr val="FFFFFF"/>
              </a:solidFill>
              <a:latin typeface="Arial"/>
              <a:cs typeface="Arial"/>
            </a:rPr>
            <a:t>Principal</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0</xdr:col>
      <xdr:colOff>0</xdr:colOff>
      <xdr:row>59</xdr:row>
      <xdr:rowOff>0</xdr:rowOff>
    </xdr:from>
    <xdr:to>
      <xdr:col>0</xdr:col>
      <xdr:colOff>1818898</xdr:colOff>
      <xdr:row>61</xdr:row>
      <xdr:rowOff>219273</xdr:rowOff>
    </xdr:to>
    <xdr:sp macro="" textlink="">
      <xdr:nvSpPr>
        <xdr:cNvPr id="2" name="AutoShape 116">
          <a:hlinkClick xmlns:r="http://schemas.openxmlformats.org/officeDocument/2006/relationships" r:id="rId1" tooltip="Presione Click para ir a la Página Principal"/>
          <a:extLst>
            <a:ext uri="{FF2B5EF4-FFF2-40B4-BE49-F238E27FC236}">
              <a16:creationId xmlns:a16="http://schemas.microsoft.com/office/drawing/2014/main" id="{39BB01A0-31FB-5A42-9CC0-E2676FC2EB61}"/>
            </a:ext>
          </a:extLst>
        </xdr:cNvPr>
        <xdr:cNvSpPr>
          <a:spLocks noChangeArrowheads="1"/>
        </xdr:cNvSpPr>
      </xdr:nvSpPr>
      <xdr:spPr bwMode="auto">
        <a:xfrm>
          <a:off x="0" y="15426267"/>
          <a:ext cx="1818898" cy="710339"/>
        </a:xfrm>
        <a:prstGeom prst="flowChartTerminator">
          <a:avLst/>
        </a:prstGeom>
        <a:solidFill>
          <a:srgbClr val="FF0000"/>
        </a:solidFill>
        <a:ln w="9525">
          <a:noFill/>
          <a:miter lim="800000"/>
          <a:headEnd/>
          <a:tailEnd/>
        </a:ln>
        <a:effectLst>
          <a:prstShdw prst="shdw17" dist="17961" dir="2700000">
            <a:srgbClr val="FF0000">
              <a:gamma/>
              <a:shade val="60000"/>
              <a:invGamma/>
            </a:srgbClr>
          </a:prstShdw>
        </a:effectLst>
      </xdr:spPr>
      <xdr:txBody>
        <a:bodyPr vertOverflow="clip" wrap="square" lIns="27432" tIns="22860" rIns="27432" bIns="22860" anchor="ctr" upright="1"/>
        <a:lstStyle/>
        <a:p>
          <a:pPr algn="ctr" rtl="1">
            <a:defRPr sz="1000"/>
          </a:pPr>
          <a:r>
            <a:rPr lang="es-ES" sz="1800" b="1" i="0" strike="noStrike">
              <a:solidFill>
                <a:srgbClr val="FFFFFF"/>
              </a:solidFill>
              <a:latin typeface="Arial"/>
              <a:cs typeface="Arial"/>
            </a:rPr>
            <a:t>Principal</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5</xdr:col>
      <xdr:colOff>0</xdr:colOff>
      <xdr:row>3</xdr:row>
      <xdr:rowOff>0</xdr:rowOff>
    </xdr:from>
    <xdr:to>
      <xdr:col>7</xdr:col>
      <xdr:colOff>167898</xdr:colOff>
      <xdr:row>6</xdr:row>
      <xdr:rowOff>100739</xdr:rowOff>
    </xdr:to>
    <xdr:sp macro="" textlink="">
      <xdr:nvSpPr>
        <xdr:cNvPr id="2" name="AutoShape 116">
          <a:hlinkClick xmlns:r="http://schemas.openxmlformats.org/officeDocument/2006/relationships" r:id="rId1" tooltip="Presione Click para ir a la Página Principal"/>
          <a:extLst>
            <a:ext uri="{FF2B5EF4-FFF2-40B4-BE49-F238E27FC236}">
              <a16:creationId xmlns:a16="http://schemas.microsoft.com/office/drawing/2014/main" id="{66FA05B0-5DB2-A743-8EA6-389E40A0ED91}"/>
            </a:ext>
          </a:extLst>
        </xdr:cNvPr>
        <xdr:cNvSpPr>
          <a:spLocks noChangeArrowheads="1"/>
        </xdr:cNvSpPr>
      </xdr:nvSpPr>
      <xdr:spPr bwMode="auto">
        <a:xfrm>
          <a:off x="12077700" y="609600"/>
          <a:ext cx="1818898" cy="710339"/>
        </a:xfrm>
        <a:prstGeom prst="flowChartTerminator">
          <a:avLst/>
        </a:prstGeom>
        <a:solidFill>
          <a:srgbClr val="FF0000"/>
        </a:solidFill>
        <a:ln w="9525">
          <a:noFill/>
          <a:miter lim="800000"/>
          <a:headEnd/>
          <a:tailEnd/>
        </a:ln>
        <a:effectLst>
          <a:prstShdw prst="shdw17" dist="17961" dir="2700000">
            <a:srgbClr val="FF0000">
              <a:gamma/>
              <a:shade val="60000"/>
              <a:invGamma/>
            </a:srgbClr>
          </a:prstShdw>
        </a:effectLst>
      </xdr:spPr>
      <xdr:txBody>
        <a:bodyPr vertOverflow="clip" wrap="square" lIns="27432" tIns="22860" rIns="27432" bIns="22860" anchor="ctr" upright="1"/>
        <a:lstStyle/>
        <a:p>
          <a:pPr algn="ctr" rtl="1">
            <a:defRPr sz="1000"/>
          </a:pPr>
          <a:r>
            <a:rPr lang="es-ES" sz="1800" b="1" i="0" strike="noStrike">
              <a:solidFill>
                <a:srgbClr val="FFFFFF"/>
              </a:solidFill>
              <a:latin typeface="Arial"/>
              <a:cs typeface="Arial"/>
            </a:rPr>
            <a:t>Principal</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1</xdr:col>
      <xdr:colOff>0</xdr:colOff>
      <xdr:row>17</xdr:row>
      <xdr:rowOff>0</xdr:rowOff>
    </xdr:from>
    <xdr:to>
      <xdr:col>1</xdr:col>
      <xdr:colOff>1818898</xdr:colOff>
      <xdr:row>20</xdr:row>
      <xdr:rowOff>100739</xdr:rowOff>
    </xdr:to>
    <xdr:sp macro="" textlink="">
      <xdr:nvSpPr>
        <xdr:cNvPr id="2" name="AutoShape 116">
          <a:hlinkClick xmlns:r="http://schemas.openxmlformats.org/officeDocument/2006/relationships" r:id="rId1" tooltip="Presione Click para ir a la Página Principal"/>
          <a:extLst>
            <a:ext uri="{FF2B5EF4-FFF2-40B4-BE49-F238E27FC236}">
              <a16:creationId xmlns:a16="http://schemas.microsoft.com/office/drawing/2014/main" id="{438E2B43-BE43-0C47-AF17-CB59D9F0DDD8}"/>
            </a:ext>
          </a:extLst>
        </xdr:cNvPr>
        <xdr:cNvSpPr>
          <a:spLocks noChangeArrowheads="1"/>
        </xdr:cNvSpPr>
      </xdr:nvSpPr>
      <xdr:spPr bwMode="auto">
        <a:xfrm>
          <a:off x="825500" y="3454400"/>
          <a:ext cx="1818898" cy="710339"/>
        </a:xfrm>
        <a:prstGeom prst="flowChartTerminator">
          <a:avLst/>
        </a:prstGeom>
        <a:solidFill>
          <a:srgbClr val="FF0000"/>
        </a:solidFill>
        <a:ln w="9525">
          <a:noFill/>
          <a:miter lim="800000"/>
          <a:headEnd/>
          <a:tailEnd/>
        </a:ln>
        <a:effectLst>
          <a:prstShdw prst="shdw17" dist="17961" dir="2700000">
            <a:srgbClr val="FF0000">
              <a:gamma/>
              <a:shade val="60000"/>
              <a:invGamma/>
            </a:srgbClr>
          </a:prstShdw>
        </a:effectLst>
      </xdr:spPr>
      <xdr:txBody>
        <a:bodyPr vertOverflow="clip" wrap="square" lIns="27432" tIns="22860" rIns="27432" bIns="22860" anchor="ctr" upright="1"/>
        <a:lstStyle/>
        <a:p>
          <a:pPr algn="ctr" rtl="1">
            <a:defRPr sz="1000"/>
          </a:pPr>
          <a:r>
            <a:rPr lang="es-ES" sz="1800" b="1" i="0" strike="noStrike">
              <a:solidFill>
                <a:srgbClr val="FFFFFF"/>
              </a:solidFill>
              <a:latin typeface="Arial"/>
              <a:cs typeface="Arial"/>
            </a:rPr>
            <a:t>Principal</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276225</xdr:colOff>
      <xdr:row>2</xdr:row>
      <xdr:rowOff>114300</xdr:rowOff>
    </xdr:from>
    <xdr:to>
      <xdr:col>6</xdr:col>
      <xdr:colOff>314325</xdr:colOff>
      <xdr:row>18</xdr:row>
      <xdr:rowOff>57150</xdr:rowOff>
    </xdr:to>
    <xdr:sp macro="" textlink="">
      <xdr:nvSpPr>
        <xdr:cNvPr id="2" name="Rectangle 17">
          <a:extLst>
            <a:ext uri="{FF2B5EF4-FFF2-40B4-BE49-F238E27FC236}">
              <a16:creationId xmlns:a16="http://schemas.microsoft.com/office/drawing/2014/main" id="{A98AEDC4-33EE-8C4A-AC7A-7C35AA66A524}"/>
            </a:ext>
          </a:extLst>
        </xdr:cNvPr>
        <xdr:cNvSpPr>
          <a:spLocks noChangeArrowheads="1"/>
        </xdr:cNvSpPr>
      </xdr:nvSpPr>
      <xdr:spPr bwMode="auto">
        <a:xfrm>
          <a:off x="276225" y="520700"/>
          <a:ext cx="4610100" cy="3194050"/>
        </a:xfrm>
        <a:prstGeom prst="rect">
          <a:avLst/>
        </a:prstGeom>
        <a:solidFill>
          <a:srgbClr val="C0C0C0"/>
        </a:solidFill>
        <a:ln>
          <a:noFill/>
        </a:ln>
        <a:effectLst>
          <a:prstShdw prst="shdw17" dist="17961" dir="2700000">
            <a:srgbClr val="737373"/>
          </a:prstShdw>
        </a:effectLst>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200025</xdr:colOff>
      <xdr:row>0</xdr:row>
      <xdr:rowOff>19050</xdr:rowOff>
    </xdr:from>
    <xdr:to>
      <xdr:col>1</xdr:col>
      <xdr:colOff>19050</xdr:colOff>
      <xdr:row>21</xdr:row>
      <xdr:rowOff>114300</xdr:rowOff>
    </xdr:to>
    <xdr:sp macro="" textlink="">
      <xdr:nvSpPr>
        <xdr:cNvPr id="3" name="Rectangle 10">
          <a:extLst>
            <a:ext uri="{FF2B5EF4-FFF2-40B4-BE49-F238E27FC236}">
              <a16:creationId xmlns:a16="http://schemas.microsoft.com/office/drawing/2014/main" id="{4AC25C8C-0638-5540-9994-E5DFDA3BB938}"/>
            </a:ext>
          </a:extLst>
        </xdr:cNvPr>
        <xdr:cNvSpPr>
          <a:spLocks noChangeArrowheads="1"/>
        </xdr:cNvSpPr>
      </xdr:nvSpPr>
      <xdr:spPr bwMode="auto">
        <a:xfrm>
          <a:off x="200025" y="19050"/>
          <a:ext cx="581025" cy="4362450"/>
        </a:xfrm>
        <a:prstGeom prst="rect">
          <a:avLst/>
        </a:prstGeom>
        <a:solidFill>
          <a:srgbClr val="558ED5"/>
        </a:solidFill>
        <a:ln w="9525">
          <a:solidFill>
            <a:srgbClr val="4F81BD"/>
          </a:solidFill>
          <a:miter lim="800000"/>
          <a:headEnd/>
          <a:tailEnd/>
        </a:ln>
        <a:effectLst>
          <a:outerShdw dist="107763" dir="8100000" algn="ctr" rotWithShape="0">
            <a:srgbClr val="808080">
              <a:alpha val="50000"/>
            </a:srgbClr>
          </a:outerShdw>
        </a:effectLst>
      </xdr:spPr>
    </xdr:sp>
    <xdr:clientData/>
  </xdr:twoCellAnchor>
  <xdr:twoCellAnchor>
    <xdr:from>
      <xdr:col>1</xdr:col>
      <xdr:colOff>352425</xdr:colOff>
      <xdr:row>3</xdr:row>
      <xdr:rowOff>47625</xdr:rowOff>
    </xdr:from>
    <xdr:to>
      <xdr:col>9</xdr:col>
      <xdr:colOff>295275</xdr:colOff>
      <xdr:row>17</xdr:row>
      <xdr:rowOff>114300</xdr:rowOff>
    </xdr:to>
    <xdr:sp macro="" textlink="">
      <xdr:nvSpPr>
        <xdr:cNvPr id="4" name="Rectangle 6">
          <a:extLst>
            <a:ext uri="{FF2B5EF4-FFF2-40B4-BE49-F238E27FC236}">
              <a16:creationId xmlns:a16="http://schemas.microsoft.com/office/drawing/2014/main" id="{27F0B27B-C66C-B345-9E51-D62AA7404AB8}"/>
            </a:ext>
          </a:extLst>
        </xdr:cNvPr>
        <xdr:cNvSpPr>
          <a:spLocks noChangeArrowheads="1"/>
        </xdr:cNvSpPr>
      </xdr:nvSpPr>
      <xdr:spPr bwMode="auto">
        <a:xfrm>
          <a:off x="1114425" y="657225"/>
          <a:ext cx="6038850" cy="2911475"/>
        </a:xfrm>
        <a:prstGeom prst="rect">
          <a:avLst/>
        </a:prstGeom>
        <a:ln>
          <a:headEnd/>
          <a:tailEnd/>
        </a:ln>
      </xdr:spPr>
      <xdr:style>
        <a:lnRef idx="2">
          <a:schemeClr val="accent5"/>
        </a:lnRef>
        <a:fillRef idx="1">
          <a:schemeClr val="lt1"/>
        </a:fillRef>
        <a:effectRef idx="0">
          <a:schemeClr val="accent5"/>
        </a:effectRef>
        <a:fontRef idx="minor">
          <a:schemeClr val="dk1"/>
        </a:fontRef>
      </xdr:style>
      <xdr:txBody>
        <a:bodyPr/>
        <a:lstStyle/>
        <a:p>
          <a:r>
            <a:rPr lang="es-CO" sz="1800">
              <a:solidFill>
                <a:schemeClr val="dk1"/>
              </a:solidFill>
              <a:effectLst/>
              <a:latin typeface="+mn-lt"/>
              <a:ea typeface="+mn-ea"/>
              <a:cs typeface="+mn-cs"/>
            </a:rPr>
            <a:t>La Empresa Social del Estado Hospital San Vicente de Paúl es una entidad prestadora de servicios de salud de primer nivel, con calidad y eficiencia, previniendo las enfermedades, promoviendo y recuperando la salud; para ello cuenta con personal idóneo y comprometido de forma integral; satisfaciendo las necesidades y expectativas de la salud de los habitantes de Remedios, nordeste antioqueño y todo quien lo necesite</a:t>
          </a:r>
          <a:r>
            <a:rPr lang="es-CO" sz="1800">
              <a:effectLst/>
            </a:rPr>
            <a:t> </a:t>
          </a:r>
          <a:endParaRPr lang="es-ES" sz="1800"/>
        </a:p>
      </xdr:txBody>
    </xdr:sp>
    <xdr:clientData/>
  </xdr:twoCellAnchor>
  <xdr:twoCellAnchor>
    <xdr:from>
      <xdr:col>0</xdr:col>
      <xdr:colOff>152400</xdr:colOff>
      <xdr:row>0</xdr:row>
      <xdr:rowOff>66675</xdr:rowOff>
    </xdr:from>
    <xdr:to>
      <xdr:col>0</xdr:col>
      <xdr:colOff>742950</xdr:colOff>
      <xdr:row>21</xdr:row>
      <xdr:rowOff>47625</xdr:rowOff>
    </xdr:to>
    <xdr:sp macro="" textlink="">
      <xdr:nvSpPr>
        <xdr:cNvPr id="5" name="Rectangle 7" descr="Mármol verde">
          <a:extLst>
            <a:ext uri="{FF2B5EF4-FFF2-40B4-BE49-F238E27FC236}">
              <a16:creationId xmlns:a16="http://schemas.microsoft.com/office/drawing/2014/main" id="{1E006E33-2685-2A47-9158-D51246505F70}"/>
            </a:ext>
          </a:extLst>
        </xdr:cNvPr>
        <xdr:cNvSpPr>
          <a:spLocks noChangeArrowheads="1"/>
        </xdr:cNvSpPr>
      </xdr:nvSpPr>
      <xdr:spPr bwMode="auto">
        <a:xfrm>
          <a:off x="152400" y="66675"/>
          <a:ext cx="590550" cy="4248150"/>
        </a:xfrm>
        <a:prstGeom prst="rect">
          <a:avLst/>
        </a:prstGeom>
        <a:solidFill>
          <a:srgbClr val="00B050"/>
        </a:solidFill>
        <a:ln w="9525">
          <a:noFill/>
          <a:miter lim="800000"/>
          <a:headEnd/>
          <a:tailEnd/>
        </a:ln>
        <a:effectLst>
          <a:prstShdw prst="shdw17" dist="17961" dir="2700000">
            <a:srgbClr val="006600">
              <a:gamma/>
              <a:shade val="60000"/>
              <a:invGamma/>
            </a:srgbClr>
          </a:prstShdw>
        </a:effectLst>
      </xdr:spPr>
      <xdr:txBody>
        <a:bodyPr vertOverflow="clip" vert="wordArtVert" wrap="square" lIns="64008" tIns="0" rIns="64008" bIns="0" anchor="ctr" upright="1"/>
        <a:lstStyle/>
        <a:p>
          <a:pPr algn="ctr" rtl="1">
            <a:defRPr sz="1000"/>
          </a:pPr>
          <a:r>
            <a:rPr lang="es-ES" sz="2800" b="1" i="0" strike="noStrike">
              <a:solidFill>
                <a:srgbClr val="FFFFFF"/>
              </a:solidFill>
              <a:latin typeface="Arial" panose="020B0604020202020204" pitchFamily="34" charset="0"/>
              <a:cs typeface="Arial" panose="020B0604020202020204" pitchFamily="34" charset="0"/>
            </a:rPr>
            <a:t>Misión</a:t>
          </a:r>
        </a:p>
      </xdr:txBody>
    </xdr:sp>
    <xdr:clientData/>
  </xdr:twoCellAnchor>
  <xdr:twoCellAnchor>
    <xdr:from>
      <xdr:col>7</xdr:col>
      <xdr:colOff>342900</xdr:colOff>
      <xdr:row>18</xdr:row>
      <xdr:rowOff>114300</xdr:rowOff>
    </xdr:from>
    <xdr:to>
      <xdr:col>9</xdr:col>
      <xdr:colOff>266700</xdr:colOff>
      <xdr:row>21</xdr:row>
      <xdr:rowOff>85725</xdr:rowOff>
    </xdr:to>
    <xdr:grpSp>
      <xdr:nvGrpSpPr>
        <xdr:cNvPr id="6" name="Group 23">
          <a:extLst>
            <a:ext uri="{FF2B5EF4-FFF2-40B4-BE49-F238E27FC236}">
              <a16:creationId xmlns:a16="http://schemas.microsoft.com/office/drawing/2014/main" id="{86E2FE83-CEBD-CF40-8F81-D38D267FF1C1}"/>
            </a:ext>
          </a:extLst>
        </xdr:cNvPr>
        <xdr:cNvGrpSpPr>
          <a:grpSpLocks/>
        </xdr:cNvGrpSpPr>
      </xdr:nvGrpSpPr>
      <xdr:grpSpPr bwMode="auto">
        <a:xfrm>
          <a:off x="5684698" y="3422984"/>
          <a:ext cx="1450028" cy="456030"/>
          <a:chOff x="524" y="310"/>
          <a:chExt cx="152" cy="48"/>
        </a:xfrm>
      </xdr:grpSpPr>
      <xdr:grpSp>
        <xdr:nvGrpSpPr>
          <xdr:cNvPr id="7" name="Group 22">
            <a:extLst>
              <a:ext uri="{FF2B5EF4-FFF2-40B4-BE49-F238E27FC236}">
                <a16:creationId xmlns:a16="http://schemas.microsoft.com/office/drawing/2014/main" id="{2D04A64C-6C94-9D48-10A4-1A081787B989}"/>
              </a:ext>
            </a:extLst>
          </xdr:cNvPr>
          <xdr:cNvGrpSpPr>
            <a:grpSpLocks/>
          </xdr:cNvGrpSpPr>
        </xdr:nvGrpSpPr>
        <xdr:grpSpPr bwMode="auto">
          <a:xfrm>
            <a:off x="524" y="310"/>
            <a:ext cx="152" cy="48"/>
            <a:chOff x="405" y="314"/>
            <a:chExt cx="152" cy="48"/>
          </a:xfrm>
        </xdr:grpSpPr>
        <xdr:grpSp>
          <xdr:nvGrpSpPr>
            <xdr:cNvPr id="9" name="Group 21">
              <a:extLst>
                <a:ext uri="{FF2B5EF4-FFF2-40B4-BE49-F238E27FC236}">
                  <a16:creationId xmlns:a16="http://schemas.microsoft.com/office/drawing/2014/main" id="{7A040170-0C4D-6F9D-5B86-73B9C3C1DEB0}"/>
                </a:ext>
              </a:extLst>
            </xdr:cNvPr>
            <xdr:cNvGrpSpPr>
              <a:grpSpLocks/>
            </xdr:cNvGrpSpPr>
          </xdr:nvGrpSpPr>
          <xdr:grpSpPr bwMode="auto">
            <a:xfrm>
              <a:off x="405" y="314"/>
              <a:ext cx="152" cy="48"/>
              <a:chOff x="406" y="315"/>
              <a:chExt cx="152" cy="48"/>
            </a:xfrm>
          </xdr:grpSpPr>
          <xdr:grpSp>
            <xdr:nvGrpSpPr>
              <xdr:cNvPr id="11" name="Group 18">
                <a:extLst>
                  <a:ext uri="{FF2B5EF4-FFF2-40B4-BE49-F238E27FC236}">
                    <a16:creationId xmlns:a16="http://schemas.microsoft.com/office/drawing/2014/main" id="{25A082BD-F048-2BFE-AD6F-FC124F48A9E9}"/>
                  </a:ext>
                </a:extLst>
              </xdr:cNvPr>
              <xdr:cNvGrpSpPr>
                <a:grpSpLocks/>
              </xdr:cNvGrpSpPr>
            </xdr:nvGrpSpPr>
            <xdr:grpSpPr bwMode="auto">
              <a:xfrm>
                <a:off x="406" y="315"/>
                <a:ext cx="152" cy="48"/>
                <a:chOff x="586" y="315"/>
                <a:chExt cx="152" cy="48"/>
              </a:xfrm>
            </xdr:grpSpPr>
            <xdr:sp macro="" textlink="">
              <xdr:nvSpPr>
                <xdr:cNvPr id="13" name="Rectangle 13">
                  <a:extLst>
                    <a:ext uri="{FF2B5EF4-FFF2-40B4-BE49-F238E27FC236}">
                      <a16:creationId xmlns:a16="http://schemas.microsoft.com/office/drawing/2014/main" id="{2866D6C9-6C92-5BC3-9D78-C52EDAB53C49}"/>
                    </a:ext>
                  </a:extLst>
                </xdr:cNvPr>
                <xdr:cNvSpPr>
                  <a:spLocks noChangeArrowheads="1"/>
                </xdr:cNvSpPr>
              </xdr:nvSpPr>
              <xdr:spPr bwMode="auto">
                <a:xfrm>
                  <a:off x="586" y="315"/>
                  <a:ext cx="152" cy="48"/>
                </a:xfrm>
                <a:prstGeom prst="rect">
                  <a:avLst/>
                </a:prstGeom>
                <a:solidFill>
                  <a:srgbClr val="C0C0C0"/>
                </a:solidFill>
                <a:ln>
                  <a:noFill/>
                </a:ln>
                <a:effectLst>
                  <a:prstShdw prst="shdw17" dist="17961" dir="2700000">
                    <a:srgbClr val="737373"/>
                  </a:prstShdw>
                </a:effectLst>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4" name="Rectangle 15">
                  <a:extLst>
                    <a:ext uri="{FF2B5EF4-FFF2-40B4-BE49-F238E27FC236}">
                      <a16:creationId xmlns:a16="http://schemas.microsoft.com/office/drawing/2014/main" id="{51918D62-6A90-53D9-015B-8C8580DB487B}"/>
                    </a:ext>
                  </a:extLst>
                </xdr:cNvPr>
                <xdr:cNvSpPr>
                  <a:spLocks noChangeArrowheads="1"/>
                </xdr:cNvSpPr>
              </xdr:nvSpPr>
              <xdr:spPr bwMode="auto">
                <a:xfrm>
                  <a:off x="591" y="318"/>
                  <a:ext cx="58" cy="42"/>
                </a:xfrm>
                <a:prstGeom prst="rect">
                  <a:avLst/>
                </a:prstGeom>
                <a:solidFill>
                  <a:srgbClr val="C0C0C0"/>
                </a:solidFill>
                <a:ln>
                  <a:noFill/>
                </a:ln>
                <a:effectLst>
                  <a:prstShdw prst="shdw17" dist="17961" dir="2700000">
                    <a:srgbClr val="737373"/>
                  </a:prstShdw>
                </a:effectLst>
                <a:extLst>
                  <a:ext uri="{91240B29-F687-4F45-9708-019B960494DF}">
                    <a14:hiddenLine xmlns:a14="http://schemas.microsoft.com/office/drawing/2010/main" w="9525">
                      <a:solidFill>
                        <a:srgbClr val="000000"/>
                      </a:solidFill>
                      <a:miter lim="800000"/>
                      <a:headEnd/>
                      <a:tailEnd/>
                    </a14:hiddenLine>
                  </a:ext>
                </a:extLst>
              </xdr:spPr>
            </xdr:sp>
          </xdr:grpSp>
          <xdr:sp macro="" textlink="">
            <xdr:nvSpPr>
              <xdr:cNvPr id="12" name="Rectangle 14">
                <a:extLst>
                  <a:ext uri="{FF2B5EF4-FFF2-40B4-BE49-F238E27FC236}">
                    <a16:creationId xmlns:a16="http://schemas.microsoft.com/office/drawing/2014/main" id="{C654A12B-FA24-39CB-8FF7-9822B10AAC27}"/>
                  </a:ext>
                </a:extLst>
              </xdr:cNvPr>
              <xdr:cNvSpPr>
                <a:spLocks noChangeArrowheads="1"/>
              </xdr:cNvSpPr>
            </xdr:nvSpPr>
            <xdr:spPr bwMode="auto">
              <a:xfrm>
                <a:off x="473" y="318"/>
                <a:ext cx="82" cy="41"/>
              </a:xfrm>
              <a:prstGeom prst="rect">
                <a:avLst/>
              </a:prstGeom>
              <a:solidFill>
                <a:srgbClr val="C0C0C0"/>
              </a:solidFill>
              <a:ln>
                <a:noFill/>
              </a:ln>
              <a:effectLst>
                <a:prstShdw prst="shdw17" dist="17961" dir="13500000">
                  <a:srgbClr val="737373"/>
                </a:prstShdw>
              </a:effectLst>
              <a:extLst>
                <a:ext uri="{91240B29-F687-4F45-9708-019B960494DF}">
                  <a14:hiddenLine xmlns:a14="http://schemas.microsoft.com/office/drawing/2010/main" w="9525">
                    <a:solidFill>
                      <a:srgbClr val="000000"/>
                    </a:solidFill>
                    <a:miter lim="800000"/>
                    <a:headEnd/>
                    <a:tailEnd/>
                  </a14:hiddenLine>
                </a:ext>
              </a:extLst>
            </xdr:spPr>
          </xdr:sp>
        </xdr:grpSp>
        <xdr:sp macro="" textlink="">
          <xdr:nvSpPr>
            <xdr:cNvPr id="10" name="AutoShape 8">
              <a:hlinkClick xmlns:r="http://schemas.openxmlformats.org/officeDocument/2006/relationships" r:id="rId1" tooltip="Presione Click para regresar al Indice"/>
              <a:extLst>
                <a:ext uri="{FF2B5EF4-FFF2-40B4-BE49-F238E27FC236}">
                  <a16:creationId xmlns:a16="http://schemas.microsoft.com/office/drawing/2014/main" id="{A2EA8FC8-DD7A-6DEF-346A-26A1549E3DA2}"/>
                </a:ext>
              </a:extLst>
            </xdr:cNvPr>
            <xdr:cNvSpPr>
              <a:spLocks noChangeArrowheads="1"/>
            </xdr:cNvSpPr>
          </xdr:nvSpPr>
          <xdr:spPr bwMode="auto">
            <a:xfrm>
              <a:off x="416" y="321"/>
              <a:ext cx="46" cy="36"/>
            </a:xfrm>
            <a:prstGeom prst="leftArrow">
              <a:avLst>
                <a:gd name="adj1" fmla="val 50000"/>
                <a:gd name="adj2" fmla="val 31944"/>
              </a:avLst>
            </a:prstGeom>
            <a:solidFill>
              <a:srgbClr val="FF0000"/>
            </a:solidFill>
            <a:ln w="9525">
              <a:noFill/>
              <a:miter lim="800000"/>
              <a:headEnd/>
              <a:tailEnd/>
            </a:ln>
            <a:effectLst>
              <a:prstShdw prst="shdw18" dist="17961" dir="13500000">
                <a:srgbClr val="FF0000">
                  <a:gamma/>
                  <a:shade val="60000"/>
                  <a:invGamma/>
                </a:srgbClr>
              </a:prstShdw>
            </a:effectLst>
          </xdr:spPr>
          <xdr:txBody>
            <a:bodyPr vertOverflow="clip" wrap="square" lIns="27432" tIns="22860" rIns="0" bIns="0" anchor="t" upright="1"/>
            <a:lstStyle/>
            <a:p>
              <a:pPr algn="l" rtl="1">
                <a:defRPr sz="1000"/>
              </a:pPr>
              <a:r>
                <a:rPr lang="es-ES" sz="900" b="0" i="0" strike="noStrike">
                  <a:solidFill>
                    <a:srgbClr val="FFFFFF"/>
                  </a:solidFill>
                  <a:latin typeface="Arial"/>
                  <a:cs typeface="Arial"/>
                </a:rPr>
                <a:t>Atrás</a:t>
              </a:r>
            </a:p>
          </xdr:txBody>
        </xdr:sp>
      </xdr:grpSp>
      <xdr:sp macro="" textlink="">
        <xdr:nvSpPr>
          <xdr:cNvPr id="8" name="AutoShape 12">
            <a:hlinkClick xmlns:r="http://schemas.openxmlformats.org/officeDocument/2006/relationships" r:id="rId2" tooltip="Presione Click para ir a la Página Principal"/>
            <a:extLst>
              <a:ext uri="{FF2B5EF4-FFF2-40B4-BE49-F238E27FC236}">
                <a16:creationId xmlns:a16="http://schemas.microsoft.com/office/drawing/2014/main" id="{1432ED22-CDF5-3A5C-413A-F9804A7A6F55}"/>
              </a:ext>
            </a:extLst>
          </xdr:cNvPr>
          <xdr:cNvSpPr>
            <a:spLocks noChangeArrowheads="1"/>
          </xdr:cNvSpPr>
        </xdr:nvSpPr>
        <xdr:spPr bwMode="auto">
          <a:xfrm>
            <a:off x="598" y="317"/>
            <a:ext cx="68" cy="32"/>
          </a:xfrm>
          <a:prstGeom prst="flowChartTerminator">
            <a:avLst/>
          </a:prstGeom>
          <a:solidFill>
            <a:srgbClr val="FF0000"/>
          </a:solidFill>
          <a:ln w="9525">
            <a:noFill/>
            <a:miter lim="800000"/>
            <a:headEnd/>
            <a:tailEnd/>
          </a:ln>
          <a:effectLst>
            <a:prstShdw prst="shdw17" dist="17961" dir="2700000">
              <a:srgbClr val="FF0000">
                <a:gamma/>
                <a:shade val="60000"/>
                <a:invGamma/>
              </a:srgbClr>
            </a:prstShdw>
          </a:effectLst>
        </xdr:spPr>
        <xdr:txBody>
          <a:bodyPr vertOverflow="clip" wrap="square" lIns="27432" tIns="22860" rIns="27432" bIns="22860" anchor="ctr" upright="1"/>
          <a:lstStyle/>
          <a:p>
            <a:pPr algn="ctr" rtl="1">
              <a:defRPr sz="1000"/>
            </a:pPr>
            <a:r>
              <a:rPr lang="es-ES" sz="1000" b="0" i="0" strike="noStrike">
                <a:solidFill>
                  <a:srgbClr val="FFFFFF"/>
                </a:solidFill>
                <a:latin typeface="Arial"/>
                <a:cs typeface="Arial"/>
              </a:rPr>
              <a:t>Principal</a:t>
            </a:r>
          </a:p>
        </xdr:txBody>
      </xdr:sp>
    </xdr:grpSp>
    <xdr:clientData/>
  </xdr:twoCellAnchor>
  <xdr:twoCellAnchor editAs="oneCell">
    <xdr:from>
      <xdr:col>3</xdr:col>
      <xdr:colOff>512457</xdr:colOff>
      <xdr:row>19</xdr:row>
      <xdr:rowOff>94693</xdr:rowOff>
    </xdr:from>
    <xdr:to>
      <xdr:col>5</xdr:col>
      <xdr:colOff>570493</xdr:colOff>
      <xdr:row>21</xdr:row>
      <xdr:rowOff>898470</xdr:rowOff>
    </xdr:to>
    <xdr:pic>
      <xdr:nvPicPr>
        <xdr:cNvPr id="15" name="image1.jpeg">
          <a:extLst>
            <a:ext uri="{FF2B5EF4-FFF2-40B4-BE49-F238E27FC236}">
              <a16:creationId xmlns:a16="http://schemas.microsoft.com/office/drawing/2014/main" id="{D762B71F-C8F4-274C-9024-73D9029359A2}"/>
            </a:ext>
          </a:extLst>
        </xdr:cNvPr>
        <xdr:cNvPicPr/>
      </xdr:nvPicPr>
      <xdr:blipFill>
        <a:blip xmlns:r="http://schemas.openxmlformats.org/officeDocument/2006/relationships" r:embed="rId3" cstate="print"/>
        <a:stretch>
          <a:fillRect/>
        </a:stretch>
      </xdr:blipFill>
      <xdr:spPr>
        <a:xfrm>
          <a:off x="2801799" y="3553772"/>
          <a:ext cx="1584264" cy="113798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276225</xdr:colOff>
      <xdr:row>1</xdr:row>
      <xdr:rowOff>114300</xdr:rowOff>
    </xdr:from>
    <xdr:to>
      <xdr:col>6</xdr:col>
      <xdr:colOff>466725</xdr:colOff>
      <xdr:row>26</xdr:row>
      <xdr:rowOff>28575</xdr:rowOff>
    </xdr:to>
    <xdr:sp macro="" textlink="">
      <xdr:nvSpPr>
        <xdr:cNvPr id="2" name="Rectangle 1">
          <a:extLst>
            <a:ext uri="{FF2B5EF4-FFF2-40B4-BE49-F238E27FC236}">
              <a16:creationId xmlns:a16="http://schemas.microsoft.com/office/drawing/2014/main" id="{AE9B468B-B9CD-4C41-A15F-D4216FB5C5D1}"/>
            </a:ext>
          </a:extLst>
        </xdr:cNvPr>
        <xdr:cNvSpPr>
          <a:spLocks noChangeArrowheads="1"/>
        </xdr:cNvSpPr>
      </xdr:nvSpPr>
      <xdr:spPr bwMode="auto">
        <a:xfrm>
          <a:off x="276225" y="317500"/>
          <a:ext cx="4762500" cy="4994275"/>
        </a:xfrm>
        <a:prstGeom prst="rect">
          <a:avLst/>
        </a:prstGeom>
        <a:solidFill>
          <a:srgbClr val="C0C0C0"/>
        </a:solidFill>
        <a:ln>
          <a:noFill/>
        </a:ln>
        <a:effectLst>
          <a:prstShdw prst="shdw17" dist="17961" dir="2700000">
            <a:srgbClr val="737373"/>
          </a:prstShdw>
        </a:effectLst>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247650</xdr:colOff>
      <xdr:row>23</xdr:row>
      <xdr:rowOff>85725</xdr:rowOff>
    </xdr:from>
    <xdr:to>
      <xdr:col>10</xdr:col>
      <xdr:colOff>171450</xdr:colOff>
      <xdr:row>26</xdr:row>
      <xdr:rowOff>57150</xdr:rowOff>
    </xdr:to>
    <xdr:sp macro="" textlink="">
      <xdr:nvSpPr>
        <xdr:cNvPr id="3" name="Rectangle 2">
          <a:extLst>
            <a:ext uri="{FF2B5EF4-FFF2-40B4-BE49-F238E27FC236}">
              <a16:creationId xmlns:a16="http://schemas.microsoft.com/office/drawing/2014/main" id="{F9BD6319-0B43-CB40-BADF-356D496313A6}"/>
            </a:ext>
          </a:extLst>
        </xdr:cNvPr>
        <xdr:cNvSpPr>
          <a:spLocks noChangeArrowheads="1"/>
        </xdr:cNvSpPr>
      </xdr:nvSpPr>
      <xdr:spPr bwMode="auto">
        <a:xfrm>
          <a:off x="5581650" y="4759325"/>
          <a:ext cx="2070100" cy="581025"/>
        </a:xfrm>
        <a:prstGeom prst="rect">
          <a:avLst/>
        </a:prstGeom>
        <a:solidFill>
          <a:srgbClr val="C0C0C0"/>
        </a:solidFill>
        <a:ln>
          <a:noFill/>
        </a:ln>
        <a:effectLst>
          <a:prstShdw prst="shdw17" dist="17961" dir="2700000">
            <a:srgbClr val="737373"/>
          </a:prstShdw>
        </a:effectLst>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200025</xdr:colOff>
      <xdr:row>0</xdr:row>
      <xdr:rowOff>19050</xdr:rowOff>
    </xdr:from>
    <xdr:to>
      <xdr:col>1</xdr:col>
      <xdr:colOff>19050</xdr:colOff>
      <xdr:row>26</xdr:row>
      <xdr:rowOff>114300</xdr:rowOff>
    </xdr:to>
    <xdr:sp macro="" textlink="">
      <xdr:nvSpPr>
        <xdr:cNvPr id="4" name="Rectangle 3">
          <a:extLst>
            <a:ext uri="{FF2B5EF4-FFF2-40B4-BE49-F238E27FC236}">
              <a16:creationId xmlns:a16="http://schemas.microsoft.com/office/drawing/2014/main" id="{97513566-D38D-4445-A191-7F8AA1DA5559}"/>
            </a:ext>
          </a:extLst>
        </xdr:cNvPr>
        <xdr:cNvSpPr>
          <a:spLocks noChangeArrowheads="1"/>
        </xdr:cNvSpPr>
      </xdr:nvSpPr>
      <xdr:spPr bwMode="auto">
        <a:xfrm>
          <a:off x="200025" y="19050"/>
          <a:ext cx="581025" cy="5378450"/>
        </a:xfrm>
        <a:prstGeom prst="rect">
          <a:avLst/>
        </a:prstGeom>
        <a:solidFill>
          <a:srgbClr val="558ED5"/>
        </a:solidFill>
        <a:ln w="9525">
          <a:solidFill>
            <a:srgbClr val="4F81BD"/>
          </a:solidFill>
          <a:miter lim="800000"/>
          <a:headEnd/>
          <a:tailEnd/>
        </a:ln>
        <a:effectLst>
          <a:outerShdw dist="107763" dir="8100000" algn="ctr" rotWithShape="0">
            <a:srgbClr val="808080">
              <a:alpha val="50000"/>
            </a:srgbClr>
          </a:outerShdw>
        </a:effectLst>
      </xdr:spPr>
    </xdr:sp>
    <xdr:clientData/>
  </xdr:twoCellAnchor>
  <xdr:twoCellAnchor>
    <xdr:from>
      <xdr:col>1</xdr:col>
      <xdr:colOff>352425</xdr:colOff>
      <xdr:row>2</xdr:row>
      <xdr:rowOff>47625</xdr:rowOff>
    </xdr:from>
    <xdr:to>
      <xdr:col>10</xdr:col>
      <xdr:colOff>295275</xdr:colOff>
      <xdr:row>22</xdr:row>
      <xdr:rowOff>114300</xdr:rowOff>
    </xdr:to>
    <xdr:sp macro="" textlink="">
      <xdr:nvSpPr>
        <xdr:cNvPr id="5" name="Rectangle 4">
          <a:extLst>
            <a:ext uri="{FF2B5EF4-FFF2-40B4-BE49-F238E27FC236}">
              <a16:creationId xmlns:a16="http://schemas.microsoft.com/office/drawing/2014/main" id="{28C42B34-4593-F94B-B358-F847731007B7}"/>
            </a:ext>
          </a:extLst>
        </xdr:cNvPr>
        <xdr:cNvSpPr>
          <a:spLocks noChangeArrowheads="1"/>
        </xdr:cNvSpPr>
      </xdr:nvSpPr>
      <xdr:spPr bwMode="auto">
        <a:xfrm>
          <a:off x="1114425" y="454025"/>
          <a:ext cx="6661150" cy="4130675"/>
        </a:xfrm>
        <a:prstGeom prst="rect">
          <a:avLst/>
        </a:prstGeom>
        <a:ln/>
      </xdr:spPr>
      <xdr:style>
        <a:lnRef idx="2">
          <a:schemeClr val="accent5"/>
        </a:lnRef>
        <a:fillRef idx="1">
          <a:schemeClr val="lt1"/>
        </a:fillRef>
        <a:effectRef idx="0">
          <a:schemeClr val="accent5"/>
        </a:effectRef>
        <a:fontRef idx="minor">
          <a:schemeClr val="dk1"/>
        </a:fontRef>
      </xdr:style>
      <xdr:txBody>
        <a:bodyPr/>
        <a:lstStyle/>
        <a:p>
          <a:r>
            <a:rPr lang="es-ES" sz="2400"/>
            <a:t>Para el año 2025 seremos identificados como una IPS líder en el primer nivel de atención, en proceso de acreditación, reconocida por su mejoramiento continuo, excelencia en la atención, personal idóneo trabajando en equipo y con una infraestructura que brinde un ambiente agradable que satisfaga las expectativas de nuestros usuarios internos y externos.</a:t>
          </a:r>
        </a:p>
      </xdr:txBody>
    </xdr:sp>
    <xdr:clientData/>
  </xdr:twoCellAnchor>
  <xdr:twoCellAnchor>
    <xdr:from>
      <xdr:col>0</xdr:col>
      <xdr:colOff>139701</xdr:colOff>
      <xdr:row>0</xdr:row>
      <xdr:rowOff>66675</xdr:rowOff>
    </xdr:from>
    <xdr:to>
      <xdr:col>0</xdr:col>
      <xdr:colOff>742951</xdr:colOff>
      <xdr:row>26</xdr:row>
      <xdr:rowOff>38100</xdr:rowOff>
    </xdr:to>
    <xdr:sp macro="" textlink="">
      <xdr:nvSpPr>
        <xdr:cNvPr id="6" name="Rectangle 6" descr="Mármol verde">
          <a:extLst>
            <a:ext uri="{FF2B5EF4-FFF2-40B4-BE49-F238E27FC236}">
              <a16:creationId xmlns:a16="http://schemas.microsoft.com/office/drawing/2014/main" id="{6B16A400-F3F0-F54D-9291-76E7905629D6}"/>
            </a:ext>
          </a:extLst>
        </xdr:cNvPr>
        <xdr:cNvSpPr>
          <a:spLocks noChangeArrowheads="1"/>
        </xdr:cNvSpPr>
      </xdr:nvSpPr>
      <xdr:spPr bwMode="auto">
        <a:xfrm>
          <a:off x="139701" y="66675"/>
          <a:ext cx="603250" cy="5254625"/>
        </a:xfrm>
        <a:prstGeom prst="rect">
          <a:avLst/>
        </a:prstGeom>
        <a:solidFill>
          <a:srgbClr val="00B050"/>
        </a:solidFill>
        <a:ln w="9525">
          <a:noFill/>
          <a:miter lim="800000"/>
          <a:headEnd/>
          <a:tailEnd/>
        </a:ln>
        <a:effectLst>
          <a:prstShdw prst="shdw17" dist="17961" dir="2700000">
            <a:srgbClr val="006600">
              <a:gamma/>
              <a:shade val="60000"/>
              <a:invGamma/>
            </a:srgbClr>
          </a:prstShdw>
        </a:effectLst>
      </xdr:spPr>
      <xdr:txBody>
        <a:bodyPr vertOverflow="clip" vert="wordArtVert" wrap="square" lIns="64008" tIns="0" rIns="64008" bIns="0" anchor="ctr" upright="1"/>
        <a:lstStyle/>
        <a:p>
          <a:pPr algn="ctr" rtl="1">
            <a:defRPr sz="1000"/>
          </a:pPr>
          <a:r>
            <a:rPr lang="es-ES" sz="2800" b="1" i="0" strike="noStrike">
              <a:solidFill>
                <a:srgbClr val="FFFFFF"/>
              </a:solidFill>
              <a:latin typeface="Arial" panose="020B0604020202020204" pitchFamily="34" charset="0"/>
              <a:cs typeface="Arial" panose="020B0604020202020204" pitchFamily="34" charset="0"/>
            </a:rPr>
            <a:t>Visión</a:t>
          </a:r>
        </a:p>
      </xdr:txBody>
    </xdr:sp>
    <xdr:clientData/>
  </xdr:twoCellAnchor>
  <xdr:twoCellAnchor>
    <xdr:from>
      <xdr:col>7</xdr:col>
      <xdr:colOff>295275</xdr:colOff>
      <xdr:row>23</xdr:row>
      <xdr:rowOff>114300</xdr:rowOff>
    </xdr:from>
    <xdr:to>
      <xdr:col>9</xdr:col>
      <xdr:colOff>85725</xdr:colOff>
      <xdr:row>26</xdr:row>
      <xdr:rowOff>28575</xdr:rowOff>
    </xdr:to>
    <xdr:sp macro="" textlink="">
      <xdr:nvSpPr>
        <xdr:cNvPr id="7" name="Rectangle 7">
          <a:extLst>
            <a:ext uri="{FF2B5EF4-FFF2-40B4-BE49-F238E27FC236}">
              <a16:creationId xmlns:a16="http://schemas.microsoft.com/office/drawing/2014/main" id="{F0AEB03D-D435-D84B-B530-B4314AAE1C8F}"/>
            </a:ext>
          </a:extLst>
        </xdr:cNvPr>
        <xdr:cNvSpPr>
          <a:spLocks noChangeArrowheads="1"/>
        </xdr:cNvSpPr>
      </xdr:nvSpPr>
      <xdr:spPr bwMode="auto">
        <a:xfrm>
          <a:off x="5629275" y="4787900"/>
          <a:ext cx="1314450" cy="523875"/>
        </a:xfrm>
        <a:prstGeom prst="rect">
          <a:avLst/>
        </a:prstGeom>
        <a:solidFill>
          <a:srgbClr val="C0C0C0"/>
        </a:solidFill>
        <a:ln>
          <a:noFill/>
        </a:ln>
        <a:effectLst>
          <a:prstShdw prst="shdw17" dist="17961" dir="2700000">
            <a:srgbClr val="737373"/>
          </a:prstShdw>
        </a:effectLst>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23</xdr:row>
      <xdr:rowOff>142875</xdr:rowOff>
    </xdr:from>
    <xdr:to>
      <xdr:col>9</xdr:col>
      <xdr:colOff>28575</xdr:colOff>
      <xdr:row>26</xdr:row>
      <xdr:rowOff>0</xdr:rowOff>
    </xdr:to>
    <xdr:sp macro="" textlink="">
      <xdr:nvSpPr>
        <xdr:cNvPr id="8" name="AutoShape 8">
          <a:hlinkClick xmlns:r="http://schemas.openxmlformats.org/officeDocument/2006/relationships" r:id="rId1" tooltip="Presione Click para regresar al Indice"/>
          <a:extLst>
            <a:ext uri="{FF2B5EF4-FFF2-40B4-BE49-F238E27FC236}">
              <a16:creationId xmlns:a16="http://schemas.microsoft.com/office/drawing/2014/main" id="{EBB8B50E-D45C-104A-BA15-500A2AE6343C}"/>
            </a:ext>
          </a:extLst>
        </xdr:cNvPr>
        <xdr:cNvSpPr>
          <a:spLocks noChangeArrowheads="1"/>
        </xdr:cNvSpPr>
      </xdr:nvSpPr>
      <xdr:spPr bwMode="auto">
        <a:xfrm>
          <a:off x="5686425" y="4816475"/>
          <a:ext cx="1200150" cy="466725"/>
        </a:xfrm>
        <a:prstGeom prst="leftArrow">
          <a:avLst>
            <a:gd name="adj1" fmla="val 50000"/>
            <a:gd name="adj2" fmla="val 87500"/>
          </a:avLst>
        </a:prstGeom>
        <a:solidFill>
          <a:srgbClr val="FF0000"/>
        </a:solidFill>
        <a:ln w="9525">
          <a:noFill/>
          <a:miter lim="800000"/>
          <a:headEnd/>
          <a:tailEnd/>
        </a:ln>
        <a:effectLst>
          <a:prstShdw prst="shdw18" dist="17961" dir="13500000">
            <a:srgbClr val="FF0000">
              <a:gamma/>
              <a:shade val="60000"/>
              <a:invGamma/>
            </a:srgbClr>
          </a:prstShdw>
        </a:effectLst>
      </xdr:spPr>
      <xdr:txBody>
        <a:bodyPr vertOverflow="clip" wrap="square" lIns="27432" tIns="22860" rIns="0" bIns="0" anchor="t" upright="1"/>
        <a:lstStyle/>
        <a:p>
          <a:pPr algn="l" rtl="1">
            <a:defRPr sz="1000"/>
          </a:pPr>
          <a:r>
            <a:rPr lang="es-ES" sz="900" b="0" i="0" strike="noStrike">
              <a:solidFill>
                <a:srgbClr val="FFFFFF"/>
              </a:solidFill>
              <a:latin typeface="Arial"/>
              <a:cs typeface="Arial"/>
            </a:rPr>
            <a:t>Atrás</a:t>
          </a:r>
        </a:p>
      </xdr:txBody>
    </xdr:sp>
    <xdr:clientData/>
  </xdr:twoCellAnchor>
  <xdr:twoCellAnchor>
    <xdr:from>
      <xdr:col>9</xdr:col>
      <xdr:colOff>123825</xdr:colOff>
      <xdr:row>23</xdr:row>
      <xdr:rowOff>123825</xdr:rowOff>
    </xdr:from>
    <xdr:to>
      <xdr:col>10</xdr:col>
      <xdr:colOff>142875</xdr:colOff>
      <xdr:row>26</xdr:row>
      <xdr:rowOff>28575</xdr:rowOff>
    </xdr:to>
    <xdr:sp macro="" textlink="">
      <xdr:nvSpPr>
        <xdr:cNvPr id="9" name="Rectangle 9">
          <a:extLst>
            <a:ext uri="{FF2B5EF4-FFF2-40B4-BE49-F238E27FC236}">
              <a16:creationId xmlns:a16="http://schemas.microsoft.com/office/drawing/2014/main" id="{65C72516-8A33-4742-B494-17C6ADCFA8EE}"/>
            </a:ext>
          </a:extLst>
        </xdr:cNvPr>
        <xdr:cNvSpPr>
          <a:spLocks noChangeArrowheads="1"/>
        </xdr:cNvSpPr>
      </xdr:nvSpPr>
      <xdr:spPr bwMode="auto">
        <a:xfrm>
          <a:off x="6981825" y="4797425"/>
          <a:ext cx="641350" cy="514350"/>
        </a:xfrm>
        <a:prstGeom prst="rect">
          <a:avLst/>
        </a:prstGeom>
        <a:solidFill>
          <a:srgbClr val="C0C0C0"/>
        </a:solidFill>
        <a:ln>
          <a:noFill/>
        </a:ln>
        <a:effectLst>
          <a:prstShdw prst="shdw17" dist="17961" dir="13500000">
            <a:srgbClr val="737373"/>
          </a:prstShdw>
        </a:effectLst>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180975</xdr:colOff>
      <xdr:row>24</xdr:row>
      <xdr:rowOff>0</xdr:rowOff>
    </xdr:from>
    <xdr:to>
      <xdr:col>10</xdr:col>
      <xdr:colOff>66675</xdr:colOff>
      <xdr:row>25</xdr:row>
      <xdr:rowOff>142875</xdr:rowOff>
    </xdr:to>
    <xdr:sp macro="" textlink="">
      <xdr:nvSpPr>
        <xdr:cNvPr id="10" name="AutoShape 10">
          <a:hlinkClick xmlns:r="http://schemas.openxmlformats.org/officeDocument/2006/relationships" r:id="rId2"/>
          <a:extLst>
            <a:ext uri="{FF2B5EF4-FFF2-40B4-BE49-F238E27FC236}">
              <a16:creationId xmlns:a16="http://schemas.microsoft.com/office/drawing/2014/main" id="{EA0019F4-2B26-4F46-87AF-63498A12FF91}"/>
            </a:ext>
          </a:extLst>
        </xdr:cNvPr>
        <xdr:cNvSpPr>
          <a:spLocks noChangeArrowheads="1"/>
        </xdr:cNvSpPr>
      </xdr:nvSpPr>
      <xdr:spPr bwMode="auto">
        <a:xfrm>
          <a:off x="7038975" y="4876800"/>
          <a:ext cx="508000" cy="346075"/>
        </a:xfrm>
        <a:prstGeom prst="flowChartTerminator">
          <a:avLst/>
        </a:prstGeom>
        <a:solidFill>
          <a:srgbClr val="FF0000"/>
        </a:solidFill>
        <a:ln w="9525">
          <a:noFill/>
          <a:miter lim="800000"/>
          <a:headEnd/>
          <a:tailEnd/>
        </a:ln>
        <a:effectLst>
          <a:prstShdw prst="shdw17" dist="17961" dir="2700000">
            <a:srgbClr val="FF0000">
              <a:gamma/>
              <a:shade val="60000"/>
              <a:invGamma/>
            </a:srgbClr>
          </a:prstShdw>
        </a:effectLst>
      </xdr:spPr>
      <xdr:txBody>
        <a:bodyPr vertOverflow="clip" wrap="square" lIns="27432" tIns="22860" rIns="27432" bIns="22860" anchor="ctr" upright="1"/>
        <a:lstStyle/>
        <a:p>
          <a:pPr algn="ctr" rtl="1">
            <a:defRPr sz="1000"/>
          </a:pPr>
          <a:r>
            <a:rPr lang="es-ES" sz="1000" b="0" i="0" strike="noStrike">
              <a:solidFill>
                <a:srgbClr val="FFFFFF"/>
              </a:solidFill>
              <a:latin typeface="Arial"/>
              <a:cs typeface="Arial"/>
            </a:rPr>
            <a:t>Principal</a:t>
          </a:r>
        </a:p>
      </xdr:txBody>
    </xdr:sp>
    <xdr:clientData/>
  </xdr:twoCellAnchor>
  <xdr:twoCellAnchor editAs="oneCell">
    <xdr:from>
      <xdr:col>10</xdr:col>
      <xdr:colOff>969818</xdr:colOff>
      <xdr:row>5</xdr:row>
      <xdr:rowOff>15394</xdr:rowOff>
    </xdr:from>
    <xdr:to>
      <xdr:col>10</xdr:col>
      <xdr:colOff>2554082</xdr:colOff>
      <xdr:row>12</xdr:row>
      <xdr:rowOff>21927</xdr:rowOff>
    </xdr:to>
    <xdr:pic>
      <xdr:nvPicPr>
        <xdr:cNvPr id="11" name="image1.jpeg">
          <a:extLst>
            <a:ext uri="{FF2B5EF4-FFF2-40B4-BE49-F238E27FC236}">
              <a16:creationId xmlns:a16="http://schemas.microsoft.com/office/drawing/2014/main" id="{8FAF6D72-CAB9-E049-B14C-92E66AA323A0}"/>
            </a:ext>
          </a:extLst>
        </xdr:cNvPr>
        <xdr:cNvPicPr/>
      </xdr:nvPicPr>
      <xdr:blipFill>
        <a:blip xmlns:r="http://schemas.openxmlformats.org/officeDocument/2006/relationships" r:embed="rId3" cstate="print"/>
        <a:stretch>
          <a:fillRect/>
        </a:stretch>
      </xdr:blipFill>
      <xdr:spPr>
        <a:xfrm>
          <a:off x="8451273" y="823576"/>
          <a:ext cx="1584264" cy="113798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276225</xdr:colOff>
      <xdr:row>0</xdr:row>
      <xdr:rowOff>304800</xdr:rowOff>
    </xdr:from>
    <xdr:to>
      <xdr:col>6</xdr:col>
      <xdr:colOff>600075</xdr:colOff>
      <xdr:row>20</xdr:row>
      <xdr:rowOff>66675</xdr:rowOff>
    </xdr:to>
    <xdr:sp macro="" textlink="">
      <xdr:nvSpPr>
        <xdr:cNvPr id="2" name="Rectangle 1">
          <a:extLst>
            <a:ext uri="{FF2B5EF4-FFF2-40B4-BE49-F238E27FC236}">
              <a16:creationId xmlns:a16="http://schemas.microsoft.com/office/drawing/2014/main" id="{41F3AF30-7D2B-AD44-95EA-1B41E02C862F}"/>
            </a:ext>
          </a:extLst>
        </xdr:cNvPr>
        <xdr:cNvSpPr>
          <a:spLocks noChangeArrowheads="1"/>
        </xdr:cNvSpPr>
      </xdr:nvSpPr>
      <xdr:spPr bwMode="auto">
        <a:xfrm>
          <a:off x="276225" y="203200"/>
          <a:ext cx="4895850" cy="3927475"/>
        </a:xfrm>
        <a:prstGeom prst="rect">
          <a:avLst/>
        </a:prstGeom>
        <a:solidFill>
          <a:srgbClr val="C0C0C0"/>
        </a:solidFill>
        <a:ln>
          <a:noFill/>
        </a:ln>
        <a:effectLst>
          <a:prstShdw prst="shdw17" dist="17961" dir="2700000">
            <a:srgbClr val="737373"/>
          </a:prstShdw>
        </a:effectLst>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247650</xdr:colOff>
      <xdr:row>18</xdr:row>
      <xdr:rowOff>85725</xdr:rowOff>
    </xdr:from>
    <xdr:to>
      <xdr:col>9</xdr:col>
      <xdr:colOff>171450</xdr:colOff>
      <xdr:row>21</xdr:row>
      <xdr:rowOff>57150</xdr:rowOff>
    </xdr:to>
    <xdr:sp macro="" textlink="">
      <xdr:nvSpPr>
        <xdr:cNvPr id="3" name="Rectangle 2">
          <a:extLst>
            <a:ext uri="{FF2B5EF4-FFF2-40B4-BE49-F238E27FC236}">
              <a16:creationId xmlns:a16="http://schemas.microsoft.com/office/drawing/2014/main" id="{A3C56ECB-2998-604A-B139-F959CA677581}"/>
            </a:ext>
          </a:extLst>
        </xdr:cNvPr>
        <xdr:cNvSpPr>
          <a:spLocks noChangeArrowheads="1"/>
        </xdr:cNvSpPr>
      </xdr:nvSpPr>
      <xdr:spPr bwMode="auto">
        <a:xfrm>
          <a:off x="5581650" y="3743325"/>
          <a:ext cx="1447800" cy="581025"/>
        </a:xfrm>
        <a:prstGeom prst="rect">
          <a:avLst/>
        </a:prstGeom>
        <a:solidFill>
          <a:srgbClr val="C0C0C0"/>
        </a:solidFill>
        <a:ln>
          <a:noFill/>
        </a:ln>
        <a:effectLst>
          <a:prstShdw prst="shdw17" dist="17961" dir="2700000">
            <a:srgbClr val="737373"/>
          </a:prstShdw>
        </a:effectLst>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238125</xdr:colOff>
      <xdr:row>0</xdr:row>
      <xdr:rowOff>19050</xdr:rowOff>
    </xdr:from>
    <xdr:to>
      <xdr:col>1</xdr:col>
      <xdr:colOff>19050</xdr:colOff>
      <xdr:row>21</xdr:row>
      <xdr:rowOff>123825</xdr:rowOff>
    </xdr:to>
    <xdr:sp macro="" textlink="">
      <xdr:nvSpPr>
        <xdr:cNvPr id="4" name="Rectangle 3">
          <a:extLst>
            <a:ext uri="{FF2B5EF4-FFF2-40B4-BE49-F238E27FC236}">
              <a16:creationId xmlns:a16="http://schemas.microsoft.com/office/drawing/2014/main" id="{C292B990-59B7-9D42-A000-9569F2DE1311}"/>
            </a:ext>
          </a:extLst>
        </xdr:cNvPr>
        <xdr:cNvSpPr>
          <a:spLocks noChangeArrowheads="1"/>
        </xdr:cNvSpPr>
      </xdr:nvSpPr>
      <xdr:spPr bwMode="auto">
        <a:xfrm>
          <a:off x="238125" y="19050"/>
          <a:ext cx="542925" cy="4371975"/>
        </a:xfrm>
        <a:prstGeom prst="rect">
          <a:avLst/>
        </a:prstGeom>
        <a:solidFill>
          <a:srgbClr val="558ED5"/>
        </a:solidFill>
        <a:ln w="9525">
          <a:solidFill>
            <a:srgbClr val="4F81BD"/>
          </a:solidFill>
          <a:miter lim="800000"/>
          <a:headEnd/>
          <a:tailEnd/>
        </a:ln>
        <a:effectLst>
          <a:outerShdw dist="107763" dir="8100000" algn="ctr" rotWithShape="0">
            <a:srgbClr val="808080">
              <a:alpha val="50000"/>
            </a:srgbClr>
          </a:outerShdw>
        </a:effectLst>
      </xdr:spPr>
    </xdr:sp>
    <xdr:clientData/>
  </xdr:twoCellAnchor>
  <xdr:twoCellAnchor>
    <xdr:from>
      <xdr:col>1</xdr:col>
      <xdr:colOff>352425</xdr:colOff>
      <xdr:row>3</xdr:row>
      <xdr:rowOff>47625</xdr:rowOff>
    </xdr:from>
    <xdr:to>
      <xdr:col>9</xdr:col>
      <xdr:colOff>295275</xdr:colOff>
      <xdr:row>17</xdr:row>
      <xdr:rowOff>114300</xdr:rowOff>
    </xdr:to>
    <xdr:sp macro="" textlink="">
      <xdr:nvSpPr>
        <xdr:cNvPr id="5" name="Rectangle 4">
          <a:extLst>
            <a:ext uri="{FF2B5EF4-FFF2-40B4-BE49-F238E27FC236}">
              <a16:creationId xmlns:a16="http://schemas.microsoft.com/office/drawing/2014/main" id="{AEC35196-284C-0A4D-BD00-432C1E47AB17}"/>
            </a:ext>
          </a:extLst>
        </xdr:cNvPr>
        <xdr:cNvSpPr>
          <a:spLocks noChangeArrowheads="1"/>
        </xdr:cNvSpPr>
      </xdr:nvSpPr>
      <xdr:spPr bwMode="auto">
        <a:xfrm>
          <a:off x="1114425" y="657225"/>
          <a:ext cx="6038850" cy="2911475"/>
        </a:xfrm>
        <a:prstGeom prst="rect">
          <a:avLst/>
        </a:prstGeom>
        <a:ln>
          <a:solidFill>
            <a:schemeClr val="accent1"/>
          </a:solidFill>
        </a:ln>
      </xdr:spPr>
      <xdr:style>
        <a:lnRef idx="2">
          <a:schemeClr val="accent5"/>
        </a:lnRef>
        <a:fillRef idx="1">
          <a:schemeClr val="lt1"/>
        </a:fillRef>
        <a:effectRef idx="0">
          <a:schemeClr val="accent5"/>
        </a:effectRef>
        <a:fontRef idx="minor">
          <a:schemeClr val="dk1"/>
        </a:fontRef>
      </xdr:style>
      <xdr:txBody>
        <a:bodyPr/>
        <a:lstStyle/>
        <a:p>
          <a:endParaRPr lang="es-ES"/>
        </a:p>
      </xdr:txBody>
    </xdr:sp>
    <xdr:clientData/>
  </xdr:twoCellAnchor>
  <xdr:twoCellAnchor>
    <xdr:from>
      <xdr:col>1</xdr:col>
      <xdr:colOff>428625</xdr:colOff>
      <xdr:row>3</xdr:row>
      <xdr:rowOff>95250</xdr:rowOff>
    </xdr:from>
    <xdr:to>
      <xdr:col>9</xdr:col>
      <xdr:colOff>247650</xdr:colOff>
      <xdr:row>17</xdr:row>
      <xdr:rowOff>66675</xdr:rowOff>
    </xdr:to>
    <xdr:sp macro="" textlink="">
      <xdr:nvSpPr>
        <xdr:cNvPr id="6" name="Text Box 5">
          <a:extLst>
            <a:ext uri="{FF2B5EF4-FFF2-40B4-BE49-F238E27FC236}">
              <a16:creationId xmlns:a16="http://schemas.microsoft.com/office/drawing/2014/main" id="{7C1F6316-220B-5243-9C99-D826D3FE2C32}"/>
            </a:ext>
          </a:extLst>
        </xdr:cNvPr>
        <xdr:cNvSpPr txBox="1">
          <a:spLocks noChangeArrowheads="1"/>
        </xdr:cNvSpPr>
      </xdr:nvSpPr>
      <xdr:spPr bwMode="auto">
        <a:xfrm>
          <a:off x="1190625" y="704850"/>
          <a:ext cx="5915025" cy="2816225"/>
        </a:xfrm>
        <a:prstGeom prst="rect">
          <a:avLst/>
        </a:prstGeom>
        <a:solidFill>
          <a:srgbClr val="FFFFFF"/>
        </a:solidFill>
        <a:ln>
          <a:noFill/>
        </a:ln>
        <a:effectLst>
          <a:prstShdw prst="shdw17" dist="17961" dir="13500000">
            <a:srgbClr val="999999"/>
          </a:prstShdw>
        </a:effectLst>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139701</xdr:colOff>
      <xdr:row>0</xdr:row>
      <xdr:rowOff>66675</xdr:rowOff>
    </xdr:from>
    <xdr:to>
      <xdr:col>0</xdr:col>
      <xdr:colOff>742951</xdr:colOff>
      <xdr:row>21</xdr:row>
      <xdr:rowOff>47625</xdr:rowOff>
    </xdr:to>
    <xdr:sp macro="" textlink="">
      <xdr:nvSpPr>
        <xdr:cNvPr id="7" name="Rectangle 6" descr="Mármol verde">
          <a:extLst>
            <a:ext uri="{FF2B5EF4-FFF2-40B4-BE49-F238E27FC236}">
              <a16:creationId xmlns:a16="http://schemas.microsoft.com/office/drawing/2014/main" id="{201139D3-1DCA-FC41-8A2D-6E23C6A89D04}"/>
            </a:ext>
          </a:extLst>
        </xdr:cNvPr>
        <xdr:cNvSpPr>
          <a:spLocks noChangeArrowheads="1"/>
        </xdr:cNvSpPr>
      </xdr:nvSpPr>
      <xdr:spPr bwMode="auto">
        <a:xfrm>
          <a:off x="139701" y="66675"/>
          <a:ext cx="603250" cy="4248150"/>
        </a:xfrm>
        <a:prstGeom prst="rect">
          <a:avLst/>
        </a:prstGeom>
        <a:solidFill>
          <a:srgbClr val="00B050"/>
        </a:solidFill>
        <a:ln w="9525">
          <a:noFill/>
          <a:miter lim="800000"/>
          <a:headEnd/>
          <a:tailEnd/>
        </a:ln>
        <a:effectLst>
          <a:prstShdw prst="shdw17" dist="17961" dir="2700000">
            <a:srgbClr val="006600">
              <a:gamma/>
              <a:shade val="60000"/>
              <a:invGamma/>
            </a:srgbClr>
          </a:prstShdw>
        </a:effectLst>
      </xdr:spPr>
      <xdr:txBody>
        <a:bodyPr vertOverflow="clip" vert="wordArtVert" wrap="square" lIns="64008" tIns="0" rIns="64008" bIns="0" anchor="ctr" upright="1"/>
        <a:lstStyle/>
        <a:p>
          <a:pPr algn="ctr" rtl="1">
            <a:defRPr sz="1000"/>
          </a:pPr>
          <a:r>
            <a:rPr lang="es-ES" sz="2800" b="1" i="0" strike="noStrike">
              <a:solidFill>
                <a:srgbClr val="FFFFFF"/>
              </a:solidFill>
              <a:latin typeface="Arial" panose="020B0604020202020204" pitchFamily="34" charset="0"/>
              <a:cs typeface="Arial" panose="020B0604020202020204" pitchFamily="34" charset="0"/>
            </a:rPr>
            <a:t>Metas</a:t>
          </a:r>
        </a:p>
      </xdr:txBody>
    </xdr:sp>
    <xdr:clientData/>
  </xdr:twoCellAnchor>
  <xdr:twoCellAnchor>
    <xdr:from>
      <xdr:col>7</xdr:col>
      <xdr:colOff>295275</xdr:colOff>
      <xdr:row>18</xdr:row>
      <xdr:rowOff>114300</xdr:rowOff>
    </xdr:from>
    <xdr:to>
      <xdr:col>8</xdr:col>
      <xdr:colOff>85725</xdr:colOff>
      <xdr:row>21</xdr:row>
      <xdr:rowOff>28575</xdr:rowOff>
    </xdr:to>
    <xdr:sp macro="" textlink="">
      <xdr:nvSpPr>
        <xdr:cNvPr id="8" name="Rectangle 7">
          <a:extLst>
            <a:ext uri="{FF2B5EF4-FFF2-40B4-BE49-F238E27FC236}">
              <a16:creationId xmlns:a16="http://schemas.microsoft.com/office/drawing/2014/main" id="{2C366A06-21F0-8C4B-AE35-F3B6702ACE3E}"/>
            </a:ext>
          </a:extLst>
        </xdr:cNvPr>
        <xdr:cNvSpPr>
          <a:spLocks noChangeArrowheads="1"/>
        </xdr:cNvSpPr>
      </xdr:nvSpPr>
      <xdr:spPr bwMode="auto">
        <a:xfrm>
          <a:off x="5629275" y="3771900"/>
          <a:ext cx="552450" cy="523875"/>
        </a:xfrm>
        <a:prstGeom prst="rect">
          <a:avLst/>
        </a:prstGeom>
        <a:solidFill>
          <a:srgbClr val="C0C0C0"/>
        </a:solidFill>
        <a:ln>
          <a:noFill/>
        </a:ln>
        <a:effectLst>
          <a:prstShdw prst="shdw17" dist="17961" dir="2700000">
            <a:srgbClr val="737373"/>
          </a:prstShdw>
        </a:effectLst>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18</xdr:row>
      <xdr:rowOff>142875</xdr:rowOff>
    </xdr:from>
    <xdr:to>
      <xdr:col>8</xdr:col>
      <xdr:colOff>28575</xdr:colOff>
      <xdr:row>21</xdr:row>
      <xdr:rowOff>0</xdr:rowOff>
    </xdr:to>
    <xdr:sp macro="" textlink="">
      <xdr:nvSpPr>
        <xdr:cNvPr id="9" name="AutoShape 8">
          <a:hlinkClick xmlns:r="http://schemas.openxmlformats.org/officeDocument/2006/relationships" r:id="rId1" tooltip="Presione Click para regresar al Indice"/>
          <a:extLst>
            <a:ext uri="{FF2B5EF4-FFF2-40B4-BE49-F238E27FC236}">
              <a16:creationId xmlns:a16="http://schemas.microsoft.com/office/drawing/2014/main" id="{5CAD8A05-F1D4-7E43-BC82-B8B75642459B}"/>
            </a:ext>
          </a:extLst>
        </xdr:cNvPr>
        <xdr:cNvSpPr>
          <a:spLocks noChangeArrowheads="1"/>
        </xdr:cNvSpPr>
      </xdr:nvSpPr>
      <xdr:spPr bwMode="auto">
        <a:xfrm>
          <a:off x="5686425" y="3800475"/>
          <a:ext cx="438150" cy="466725"/>
        </a:xfrm>
        <a:prstGeom prst="leftArrow">
          <a:avLst>
            <a:gd name="adj1" fmla="val 50000"/>
            <a:gd name="adj2" fmla="val 26136"/>
          </a:avLst>
        </a:prstGeom>
        <a:solidFill>
          <a:srgbClr val="FF0000"/>
        </a:solidFill>
        <a:ln w="9525">
          <a:noFill/>
          <a:miter lim="800000"/>
          <a:headEnd/>
          <a:tailEnd/>
        </a:ln>
        <a:effectLst>
          <a:prstShdw prst="shdw18" dist="17961" dir="13500000">
            <a:srgbClr val="FF0000">
              <a:gamma/>
              <a:shade val="60000"/>
              <a:invGamma/>
            </a:srgbClr>
          </a:prstShdw>
        </a:effectLst>
      </xdr:spPr>
      <xdr:txBody>
        <a:bodyPr vertOverflow="clip" wrap="square" lIns="27432" tIns="22860" rIns="0" bIns="0" anchor="t" upright="1"/>
        <a:lstStyle/>
        <a:p>
          <a:pPr algn="l" rtl="1">
            <a:defRPr sz="1000"/>
          </a:pPr>
          <a:r>
            <a:rPr lang="es-ES" sz="900" b="0" i="0" strike="noStrike">
              <a:solidFill>
                <a:srgbClr val="FFFFFF"/>
              </a:solidFill>
              <a:latin typeface="Arial"/>
              <a:cs typeface="Arial"/>
            </a:rPr>
            <a:t>Atrás</a:t>
          </a:r>
        </a:p>
      </xdr:txBody>
    </xdr:sp>
    <xdr:clientData/>
  </xdr:twoCellAnchor>
  <xdr:twoCellAnchor>
    <xdr:from>
      <xdr:col>8</xdr:col>
      <xdr:colOff>123825</xdr:colOff>
      <xdr:row>18</xdr:row>
      <xdr:rowOff>123825</xdr:rowOff>
    </xdr:from>
    <xdr:to>
      <xdr:col>9</xdr:col>
      <xdr:colOff>142875</xdr:colOff>
      <xdr:row>21</xdr:row>
      <xdr:rowOff>28575</xdr:rowOff>
    </xdr:to>
    <xdr:sp macro="" textlink="">
      <xdr:nvSpPr>
        <xdr:cNvPr id="10" name="Rectangle 9">
          <a:extLst>
            <a:ext uri="{FF2B5EF4-FFF2-40B4-BE49-F238E27FC236}">
              <a16:creationId xmlns:a16="http://schemas.microsoft.com/office/drawing/2014/main" id="{EBFDAC85-FF6D-9149-98D4-D998239927F5}"/>
            </a:ext>
          </a:extLst>
        </xdr:cNvPr>
        <xdr:cNvSpPr>
          <a:spLocks noChangeArrowheads="1"/>
        </xdr:cNvSpPr>
      </xdr:nvSpPr>
      <xdr:spPr bwMode="auto">
        <a:xfrm>
          <a:off x="6219825" y="3781425"/>
          <a:ext cx="781050" cy="514350"/>
        </a:xfrm>
        <a:prstGeom prst="rect">
          <a:avLst/>
        </a:prstGeom>
        <a:solidFill>
          <a:srgbClr val="C0C0C0"/>
        </a:solidFill>
        <a:ln>
          <a:noFill/>
        </a:ln>
        <a:effectLst>
          <a:prstShdw prst="shdw17" dist="17961" dir="13500000">
            <a:srgbClr val="737373"/>
          </a:prstShdw>
        </a:effectLst>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180975</xdr:colOff>
      <xdr:row>19</xdr:row>
      <xdr:rowOff>0</xdr:rowOff>
    </xdr:from>
    <xdr:to>
      <xdr:col>9</xdr:col>
      <xdr:colOff>66675</xdr:colOff>
      <xdr:row>20</xdr:row>
      <xdr:rowOff>142875</xdr:rowOff>
    </xdr:to>
    <xdr:sp macro="" textlink="">
      <xdr:nvSpPr>
        <xdr:cNvPr id="11" name="AutoShape 10">
          <a:hlinkClick xmlns:r="http://schemas.openxmlformats.org/officeDocument/2006/relationships" r:id="rId2"/>
          <a:extLst>
            <a:ext uri="{FF2B5EF4-FFF2-40B4-BE49-F238E27FC236}">
              <a16:creationId xmlns:a16="http://schemas.microsoft.com/office/drawing/2014/main" id="{B7A3B74C-6925-A242-81CB-C481215F7674}"/>
            </a:ext>
          </a:extLst>
        </xdr:cNvPr>
        <xdr:cNvSpPr>
          <a:spLocks noChangeArrowheads="1"/>
        </xdr:cNvSpPr>
      </xdr:nvSpPr>
      <xdr:spPr bwMode="auto">
        <a:xfrm>
          <a:off x="6276975" y="3860800"/>
          <a:ext cx="647700" cy="346075"/>
        </a:xfrm>
        <a:prstGeom prst="flowChartTerminator">
          <a:avLst/>
        </a:prstGeom>
        <a:solidFill>
          <a:srgbClr val="FF0000"/>
        </a:solidFill>
        <a:ln w="9525">
          <a:noFill/>
          <a:miter lim="800000"/>
          <a:headEnd/>
          <a:tailEnd/>
        </a:ln>
        <a:effectLst>
          <a:prstShdw prst="shdw17" dist="17961" dir="2700000">
            <a:srgbClr val="FF0000">
              <a:gamma/>
              <a:shade val="60000"/>
              <a:invGamma/>
            </a:srgbClr>
          </a:prstShdw>
        </a:effectLst>
      </xdr:spPr>
      <xdr:txBody>
        <a:bodyPr vertOverflow="clip" wrap="square" lIns="27432" tIns="22860" rIns="27432" bIns="22860" anchor="ctr" upright="1"/>
        <a:lstStyle/>
        <a:p>
          <a:pPr algn="ctr" rtl="1">
            <a:defRPr sz="1000"/>
          </a:pPr>
          <a:r>
            <a:rPr lang="es-ES" sz="1000" b="0" i="0" strike="noStrike">
              <a:solidFill>
                <a:srgbClr val="FFFFFF"/>
              </a:solidFill>
              <a:latin typeface="Arial"/>
              <a:cs typeface="Arial"/>
            </a:rPr>
            <a:t>Principal</a:t>
          </a:r>
        </a:p>
      </xdr:txBody>
    </xdr:sp>
    <xdr:clientData/>
  </xdr:twoCellAnchor>
  <xdr:twoCellAnchor>
    <xdr:from>
      <xdr:col>1</xdr:col>
      <xdr:colOff>723900</xdr:colOff>
      <xdr:row>4</xdr:row>
      <xdr:rowOff>47625</xdr:rowOff>
    </xdr:from>
    <xdr:to>
      <xdr:col>9</xdr:col>
      <xdr:colOff>161925</xdr:colOff>
      <xdr:row>7</xdr:row>
      <xdr:rowOff>85725</xdr:rowOff>
    </xdr:to>
    <xdr:sp macro="" textlink="">
      <xdr:nvSpPr>
        <xdr:cNvPr id="12" name="Text Box 11">
          <a:extLst>
            <a:ext uri="{FF2B5EF4-FFF2-40B4-BE49-F238E27FC236}">
              <a16:creationId xmlns:a16="http://schemas.microsoft.com/office/drawing/2014/main" id="{AC2FC5ED-ECC5-224E-8E0D-B8B65EA9CC46}"/>
            </a:ext>
          </a:extLst>
        </xdr:cNvPr>
        <xdr:cNvSpPr txBox="1">
          <a:spLocks noChangeArrowheads="1"/>
        </xdr:cNvSpPr>
      </xdr:nvSpPr>
      <xdr:spPr bwMode="auto">
        <a:xfrm>
          <a:off x="1485900" y="860425"/>
          <a:ext cx="5534025" cy="647700"/>
        </a:xfrm>
        <a:prstGeom prst="rect">
          <a:avLst/>
        </a:prstGeom>
        <a:solidFill>
          <a:srgbClr val="FFFFFF"/>
        </a:solidFill>
        <a:ln w="9525">
          <a:noFill/>
          <a:miter lim="800000"/>
          <a:headEnd/>
          <a:tailEnd/>
        </a:ln>
        <a:effectLst>
          <a:prstShdw prst="shdw17" dist="17961" dir="2700000">
            <a:srgbClr val="FFFFFF">
              <a:gamma/>
              <a:shade val="60000"/>
              <a:invGamma/>
            </a:srgbClr>
          </a:prstShdw>
        </a:effectLst>
      </xdr:spPr>
      <xdr:txBody>
        <a:bodyPr vertOverflow="clip" wrap="square" lIns="36576" tIns="32004" rIns="36576" bIns="32004" anchor="ctr" upright="1"/>
        <a:lstStyle/>
        <a:p>
          <a:pPr algn="just" rtl="1">
            <a:defRPr sz="1000"/>
          </a:pPr>
          <a:r>
            <a:rPr lang="es-ES" sz="1400" b="1" i="1" strike="noStrike">
              <a:solidFill>
                <a:srgbClr val="0000FF"/>
              </a:solidFill>
              <a:latin typeface="Arial"/>
              <a:cs typeface="Arial"/>
            </a:rPr>
            <a:t>Ser una organización que cumpla con las expectativas de sus clientes.</a:t>
          </a:r>
        </a:p>
      </xdr:txBody>
    </xdr:sp>
    <xdr:clientData/>
  </xdr:twoCellAnchor>
  <xdr:twoCellAnchor>
    <xdr:from>
      <xdr:col>1</xdr:col>
      <xdr:colOff>523875</xdr:colOff>
      <xdr:row>5</xdr:row>
      <xdr:rowOff>76200</xdr:rowOff>
    </xdr:from>
    <xdr:to>
      <xdr:col>1</xdr:col>
      <xdr:colOff>638175</xdr:colOff>
      <xdr:row>6</xdr:row>
      <xdr:rowOff>28575</xdr:rowOff>
    </xdr:to>
    <xdr:sp macro="" textlink="">
      <xdr:nvSpPr>
        <xdr:cNvPr id="13" name="Rectangle 12">
          <a:extLst>
            <a:ext uri="{FF2B5EF4-FFF2-40B4-BE49-F238E27FC236}">
              <a16:creationId xmlns:a16="http://schemas.microsoft.com/office/drawing/2014/main" id="{4948F978-30D7-B64F-8C37-96B2F5BCBB4B}"/>
            </a:ext>
          </a:extLst>
        </xdr:cNvPr>
        <xdr:cNvSpPr>
          <a:spLocks noChangeArrowheads="1"/>
        </xdr:cNvSpPr>
      </xdr:nvSpPr>
      <xdr:spPr bwMode="auto">
        <a:xfrm>
          <a:off x="1285875" y="1092200"/>
          <a:ext cx="114300" cy="155575"/>
        </a:xfrm>
        <a:prstGeom prst="rect">
          <a:avLst/>
        </a:prstGeom>
        <a:solidFill>
          <a:srgbClr val="FF6600"/>
        </a:solidFill>
        <a:ln w="9525">
          <a:solidFill>
            <a:srgbClr val="000000"/>
          </a:solidFill>
          <a:miter lim="800000"/>
          <a:headEnd/>
          <a:tailEnd/>
        </a:ln>
        <a:effectLst>
          <a:outerShdw dist="35921" dir="2700000" algn="ctr" rotWithShape="0">
            <a:srgbClr val="808080"/>
          </a:outerShdw>
        </a:effectLst>
      </xdr:spPr>
    </xdr:sp>
    <xdr:clientData/>
  </xdr:twoCellAnchor>
  <xdr:twoCellAnchor>
    <xdr:from>
      <xdr:col>1</xdr:col>
      <xdr:colOff>723900</xdr:colOff>
      <xdr:row>8</xdr:row>
      <xdr:rowOff>0</xdr:rowOff>
    </xdr:from>
    <xdr:to>
      <xdr:col>9</xdr:col>
      <xdr:colOff>161925</xdr:colOff>
      <xdr:row>9</xdr:row>
      <xdr:rowOff>133350</xdr:rowOff>
    </xdr:to>
    <xdr:sp macro="" textlink="">
      <xdr:nvSpPr>
        <xdr:cNvPr id="14" name="Text Box 13">
          <a:extLst>
            <a:ext uri="{FF2B5EF4-FFF2-40B4-BE49-F238E27FC236}">
              <a16:creationId xmlns:a16="http://schemas.microsoft.com/office/drawing/2014/main" id="{E3DE06B3-2CC1-B148-AEE3-985354B5508D}"/>
            </a:ext>
          </a:extLst>
        </xdr:cNvPr>
        <xdr:cNvSpPr txBox="1">
          <a:spLocks noChangeArrowheads="1"/>
        </xdr:cNvSpPr>
      </xdr:nvSpPr>
      <xdr:spPr bwMode="auto">
        <a:xfrm>
          <a:off x="1485900" y="1625600"/>
          <a:ext cx="5534025" cy="336550"/>
        </a:xfrm>
        <a:prstGeom prst="rect">
          <a:avLst/>
        </a:prstGeom>
        <a:solidFill>
          <a:srgbClr val="FFFFFF"/>
        </a:solidFill>
        <a:ln w="9525">
          <a:noFill/>
          <a:miter lim="800000"/>
          <a:headEnd/>
          <a:tailEnd/>
        </a:ln>
        <a:effectLst>
          <a:prstShdw prst="shdw17" dist="17961" dir="2700000">
            <a:srgbClr val="FFFFFF">
              <a:gamma/>
              <a:shade val="60000"/>
              <a:invGamma/>
            </a:srgbClr>
          </a:prstShdw>
        </a:effectLst>
      </xdr:spPr>
      <xdr:txBody>
        <a:bodyPr vertOverflow="clip" wrap="square" lIns="36576" tIns="32004" rIns="36576" bIns="32004" anchor="ctr" upright="1"/>
        <a:lstStyle/>
        <a:p>
          <a:pPr algn="just" rtl="1">
            <a:defRPr sz="1000"/>
          </a:pPr>
          <a:r>
            <a:rPr lang="es-ES" sz="1400" b="1" i="1" strike="noStrike">
              <a:solidFill>
                <a:srgbClr val="0000FF"/>
              </a:solidFill>
              <a:latin typeface="Arial"/>
              <a:cs typeface="Arial"/>
            </a:rPr>
            <a:t>Tener solvencia y liquidez para cumplir con el objeto social.</a:t>
          </a:r>
        </a:p>
      </xdr:txBody>
    </xdr:sp>
    <xdr:clientData/>
  </xdr:twoCellAnchor>
  <xdr:twoCellAnchor>
    <xdr:from>
      <xdr:col>1</xdr:col>
      <xdr:colOff>514350</xdr:colOff>
      <xdr:row>11</xdr:row>
      <xdr:rowOff>66675</xdr:rowOff>
    </xdr:from>
    <xdr:to>
      <xdr:col>1</xdr:col>
      <xdr:colOff>628650</xdr:colOff>
      <xdr:row>12</xdr:row>
      <xdr:rowOff>19050</xdr:rowOff>
    </xdr:to>
    <xdr:sp macro="" textlink="">
      <xdr:nvSpPr>
        <xdr:cNvPr id="15" name="Rectangle 14">
          <a:extLst>
            <a:ext uri="{FF2B5EF4-FFF2-40B4-BE49-F238E27FC236}">
              <a16:creationId xmlns:a16="http://schemas.microsoft.com/office/drawing/2014/main" id="{EC88ADEE-D9B8-FA48-B1CF-1D5B101F0EEA}"/>
            </a:ext>
          </a:extLst>
        </xdr:cNvPr>
        <xdr:cNvSpPr>
          <a:spLocks noChangeArrowheads="1"/>
        </xdr:cNvSpPr>
      </xdr:nvSpPr>
      <xdr:spPr bwMode="auto">
        <a:xfrm>
          <a:off x="1276350" y="2301875"/>
          <a:ext cx="114300" cy="155575"/>
        </a:xfrm>
        <a:prstGeom prst="rect">
          <a:avLst/>
        </a:prstGeom>
        <a:solidFill>
          <a:srgbClr val="FF6600"/>
        </a:solidFill>
        <a:ln w="9525">
          <a:solidFill>
            <a:srgbClr val="000000"/>
          </a:solidFill>
          <a:miter lim="800000"/>
          <a:headEnd/>
          <a:tailEnd/>
        </a:ln>
        <a:effectLst>
          <a:outerShdw dist="35921" dir="2700000" algn="ctr" rotWithShape="0">
            <a:srgbClr val="808080"/>
          </a:outerShdw>
        </a:effectLst>
      </xdr:spPr>
    </xdr:sp>
    <xdr:clientData/>
  </xdr:twoCellAnchor>
  <xdr:twoCellAnchor>
    <xdr:from>
      <xdr:col>1</xdr:col>
      <xdr:colOff>723900</xdr:colOff>
      <xdr:row>10</xdr:row>
      <xdr:rowOff>47625</xdr:rowOff>
    </xdr:from>
    <xdr:to>
      <xdr:col>9</xdr:col>
      <xdr:colOff>161925</xdr:colOff>
      <xdr:row>13</xdr:row>
      <xdr:rowOff>104775</xdr:rowOff>
    </xdr:to>
    <xdr:sp macro="" textlink="">
      <xdr:nvSpPr>
        <xdr:cNvPr id="16" name="Text Box 15">
          <a:extLst>
            <a:ext uri="{FF2B5EF4-FFF2-40B4-BE49-F238E27FC236}">
              <a16:creationId xmlns:a16="http://schemas.microsoft.com/office/drawing/2014/main" id="{9E4DEBAE-E697-8049-AB21-A330FE4ED5B9}"/>
            </a:ext>
          </a:extLst>
        </xdr:cNvPr>
        <xdr:cNvSpPr txBox="1">
          <a:spLocks noChangeArrowheads="1"/>
        </xdr:cNvSpPr>
      </xdr:nvSpPr>
      <xdr:spPr bwMode="auto">
        <a:xfrm>
          <a:off x="1485900" y="2079625"/>
          <a:ext cx="5534025" cy="666750"/>
        </a:xfrm>
        <a:prstGeom prst="rect">
          <a:avLst/>
        </a:prstGeom>
        <a:solidFill>
          <a:srgbClr val="FFFFFF"/>
        </a:solidFill>
        <a:ln w="9525">
          <a:noFill/>
          <a:miter lim="800000"/>
          <a:headEnd/>
          <a:tailEnd/>
        </a:ln>
        <a:effectLst>
          <a:prstShdw prst="shdw17" dist="17961" dir="2700000">
            <a:srgbClr val="FFFFFF">
              <a:gamma/>
              <a:shade val="60000"/>
              <a:invGamma/>
            </a:srgbClr>
          </a:prstShdw>
        </a:effectLst>
      </xdr:spPr>
      <xdr:txBody>
        <a:bodyPr vertOverflow="clip" wrap="square" lIns="36576" tIns="32004" rIns="36576" bIns="32004" anchor="ctr" upright="1"/>
        <a:lstStyle/>
        <a:p>
          <a:pPr algn="just" rtl="1">
            <a:defRPr sz="1000"/>
          </a:pPr>
          <a:r>
            <a:rPr lang="es-ES" sz="1400" b="1" i="1" strike="noStrike">
              <a:solidFill>
                <a:srgbClr val="0000FF"/>
              </a:solidFill>
              <a:latin typeface="Arial"/>
              <a:cs typeface="Arial"/>
            </a:rPr>
            <a:t>Brindar los mejores servicios a sus clientes.</a:t>
          </a:r>
        </a:p>
      </xdr:txBody>
    </xdr:sp>
    <xdr:clientData/>
  </xdr:twoCellAnchor>
  <xdr:twoCellAnchor>
    <xdr:from>
      <xdr:col>1</xdr:col>
      <xdr:colOff>523875</xdr:colOff>
      <xdr:row>8</xdr:row>
      <xdr:rowOff>57150</xdr:rowOff>
    </xdr:from>
    <xdr:to>
      <xdr:col>1</xdr:col>
      <xdr:colOff>638175</xdr:colOff>
      <xdr:row>9</xdr:row>
      <xdr:rowOff>9525</xdr:rowOff>
    </xdr:to>
    <xdr:sp macro="" textlink="">
      <xdr:nvSpPr>
        <xdr:cNvPr id="17" name="Rectangle 16">
          <a:extLst>
            <a:ext uri="{FF2B5EF4-FFF2-40B4-BE49-F238E27FC236}">
              <a16:creationId xmlns:a16="http://schemas.microsoft.com/office/drawing/2014/main" id="{89045BE0-C27C-A341-9FC4-3427A6DD11CE}"/>
            </a:ext>
          </a:extLst>
        </xdr:cNvPr>
        <xdr:cNvSpPr>
          <a:spLocks noChangeArrowheads="1"/>
        </xdr:cNvSpPr>
      </xdr:nvSpPr>
      <xdr:spPr bwMode="auto">
        <a:xfrm>
          <a:off x="1285875" y="1682750"/>
          <a:ext cx="114300" cy="155575"/>
        </a:xfrm>
        <a:prstGeom prst="rect">
          <a:avLst/>
        </a:prstGeom>
        <a:solidFill>
          <a:srgbClr val="FF6600"/>
        </a:solidFill>
        <a:ln w="9525">
          <a:solidFill>
            <a:srgbClr val="000000"/>
          </a:solidFill>
          <a:miter lim="800000"/>
          <a:headEnd/>
          <a:tailEnd/>
        </a:ln>
        <a:effectLst>
          <a:outerShdw dist="35921" dir="2700000" algn="ctr" rotWithShape="0">
            <a:srgbClr val="808080"/>
          </a:outerShdw>
        </a:effectLst>
      </xdr:spPr>
    </xdr:sp>
    <xdr:clientData/>
  </xdr:twoCellAnchor>
  <xdr:twoCellAnchor>
    <xdr:from>
      <xdr:col>1</xdr:col>
      <xdr:colOff>723900</xdr:colOff>
      <xdr:row>13</xdr:row>
      <xdr:rowOff>152400</xdr:rowOff>
    </xdr:from>
    <xdr:to>
      <xdr:col>9</xdr:col>
      <xdr:colOff>161925</xdr:colOff>
      <xdr:row>16</xdr:row>
      <xdr:rowOff>85725</xdr:rowOff>
    </xdr:to>
    <xdr:sp macro="" textlink="">
      <xdr:nvSpPr>
        <xdr:cNvPr id="18" name="Text Box 17">
          <a:extLst>
            <a:ext uri="{FF2B5EF4-FFF2-40B4-BE49-F238E27FC236}">
              <a16:creationId xmlns:a16="http://schemas.microsoft.com/office/drawing/2014/main" id="{E5318136-F67D-0E42-A761-B9D0C7066B80}"/>
            </a:ext>
          </a:extLst>
        </xdr:cNvPr>
        <xdr:cNvSpPr txBox="1">
          <a:spLocks noChangeArrowheads="1"/>
        </xdr:cNvSpPr>
      </xdr:nvSpPr>
      <xdr:spPr bwMode="auto">
        <a:xfrm>
          <a:off x="1485900" y="2794000"/>
          <a:ext cx="5534025" cy="542925"/>
        </a:xfrm>
        <a:prstGeom prst="rect">
          <a:avLst/>
        </a:prstGeom>
        <a:solidFill>
          <a:srgbClr val="FFFFFF"/>
        </a:solidFill>
        <a:ln w="9525">
          <a:noFill/>
          <a:miter lim="800000"/>
          <a:headEnd/>
          <a:tailEnd/>
        </a:ln>
        <a:effectLst>
          <a:prstShdw prst="shdw17" dist="17961" dir="2700000">
            <a:srgbClr val="FFFFFF">
              <a:gamma/>
              <a:shade val="60000"/>
              <a:invGamma/>
            </a:srgbClr>
          </a:prstShdw>
        </a:effectLst>
      </xdr:spPr>
      <xdr:txBody>
        <a:bodyPr vertOverflow="clip" wrap="square" lIns="36576" tIns="32004" rIns="36576" bIns="32004" anchor="ctr" upright="1"/>
        <a:lstStyle/>
        <a:p>
          <a:pPr algn="just" rtl="1">
            <a:defRPr sz="1000"/>
          </a:pPr>
          <a:r>
            <a:rPr lang="es-ES" sz="1400" b="1" i="1" strike="noStrike">
              <a:solidFill>
                <a:srgbClr val="0000FF"/>
              </a:solidFill>
              <a:latin typeface="Arial"/>
              <a:cs typeface="Arial"/>
            </a:rPr>
            <a:t> </a:t>
          </a:r>
        </a:p>
      </xdr:txBody>
    </xdr:sp>
    <xdr:clientData/>
  </xdr:twoCellAnchor>
  <xdr:twoCellAnchor>
    <xdr:from>
      <xdr:col>1</xdr:col>
      <xdr:colOff>514350</xdr:colOff>
      <xdr:row>14</xdr:row>
      <xdr:rowOff>104775</xdr:rowOff>
    </xdr:from>
    <xdr:to>
      <xdr:col>1</xdr:col>
      <xdr:colOff>628650</xdr:colOff>
      <xdr:row>15</xdr:row>
      <xdr:rowOff>57150</xdr:rowOff>
    </xdr:to>
    <xdr:sp macro="" textlink="">
      <xdr:nvSpPr>
        <xdr:cNvPr id="19" name="Rectangle 18">
          <a:extLst>
            <a:ext uri="{FF2B5EF4-FFF2-40B4-BE49-F238E27FC236}">
              <a16:creationId xmlns:a16="http://schemas.microsoft.com/office/drawing/2014/main" id="{22E4895F-3643-2140-BCE2-1F617AE3DE0A}"/>
            </a:ext>
          </a:extLst>
        </xdr:cNvPr>
        <xdr:cNvSpPr>
          <a:spLocks noChangeArrowheads="1"/>
        </xdr:cNvSpPr>
      </xdr:nvSpPr>
      <xdr:spPr bwMode="auto">
        <a:xfrm>
          <a:off x="1276350" y="2949575"/>
          <a:ext cx="114300" cy="155575"/>
        </a:xfrm>
        <a:prstGeom prst="rect">
          <a:avLst/>
        </a:prstGeom>
        <a:solidFill>
          <a:srgbClr val="FF6600"/>
        </a:solidFill>
        <a:ln w="9525">
          <a:solidFill>
            <a:srgbClr val="000000"/>
          </a:solidFill>
          <a:miter lim="800000"/>
          <a:headEnd/>
          <a:tailEnd/>
        </a:ln>
        <a:effectLst>
          <a:outerShdw dist="35921" dir="2700000" algn="ctr" rotWithShape="0">
            <a:srgbClr val="808080"/>
          </a:outerShdw>
        </a:effectLst>
      </xdr:spPr>
    </xdr:sp>
    <xdr:clientData/>
  </xdr:twoCellAnchor>
  <xdr:twoCellAnchor editAs="oneCell">
    <xdr:from>
      <xdr:col>9</xdr:col>
      <xdr:colOff>1210733</xdr:colOff>
      <xdr:row>7</xdr:row>
      <xdr:rowOff>16933</xdr:rowOff>
    </xdr:from>
    <xdr:to>
      <xdr:col>10</xdr:col>
      <xdr:colOff>997</xdr:colOff>
      <xdr:row>13</xdr:row>
      <xdr:rowOff>138920</xdr:rowOff>
    </xdr:to>
    <xdr:pic>
      <xdr:nvPicPr>
        <xdr:cNvPr id="20" name="image1.jpeg">
          <a:extLst>
            <a:ext uri="{FF2B5EF4-FFF2-40B4-BE49-F238E27FC236}">
              <a16:creationId xmlns:a16="http://schemas.microsoft.com/office/drawing/2014/main" id="{173F856E-4119-A94A-9F91-E4D3C41FDD81}"/>
            </a:ext>
          </a:extLst>
        </xdr:cNvPr>
        <xdr:cNvPicPr/>
      </xdr:nvPicPr>
      <xdr:blipFill>
        <a:blip xmlns:r="http://schemas.openxmlformats.org/officeDocument/2006/relationships" r:embed="rId3" cstate="print"/>
        <a:stretch>
          <a:fillRect/>
        </a:stretch>
      </xdr:blipFill>
      <xdr:spPr>
        <a:xfrm>
          <a:off x="8068733" y="1515533"/>
          <a:ext cx="1584264" cy="113798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276225</xdr:colOff>
      <xdr:row>0</xdr:row>
      <xdr:rowOff>161925</xdr:rowOff>
    </xdr:from>
    <xdr:to>
      <xdr:col>6</xdr:col>
      <xdr:colOff>409575</xdr:colOff>
      <xdr:row>21</xdr:row>
      <xdr:rowOff>114300</xdr:rowOff>
    </xdr:to>
    <xdr:sp macro="" textlink="">
      <xdr:nvSpPr>
        <xdr:cNvPr id="2" name="Rectangle 1">
          <a:extLst>
            <a:ext uri="{FF2B5EF4-FFF2-40B4-BE49-F238E27FC236}">
              <a16:creationId xmlns:a16="http://schemas.microsoft.com/office/drawing/2014/main" id="{B2B6F77E-1763-2741-9CCF-4B92C37E4BA9}"/>
            </a:ext>
          </a:extLst>
        </xdr:cNvPr>
        <xdr:cNvSpPr>
          <a:spLocks noChangeArrowheads="1"/>
        </xdr:cNvSpPr>
      </xdr:nvSpPr>
      <xdr:spPr bwMode="auto">
        <a:xfrm>
          <a:off x="276225" y="161925"/>
          <a:ext cx="4857750" cy="4219575"/>
        </a:xfrm>
        <a:prstGeom prst="rect">
          <a:avLst/>
        </a:prstGeom>
        <a:solidFill>
          <a:srgbClr val="C0C0C0"/>
        </a:solidFill>
        <a:ln>
          <a:noFill/>
        </a:ln>
        <a:effectLst>
          <a:prstShdw prst="shdw17" dist="17961" dir="2700000">
            <a:srgbClr val="737373"/>
          </a:prstShdw>
        </a:effectLst>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247650</xdr:colOff>
      <xdr:row>18</xdr:row>
      <xdr:rowOff>85725</xdr:rowOff>
    </xdr:from>
    <xdr:to>
      <xdr:col>9</xdr:col>
      <xdr:colOff>171450</xdr:colOff>
      <xdr:row>21</xdr:row>
      <xdr:rowOff>57150</xdr:rowOff>
    </xdr:to>
    <xdr:sp macro="" textlink="">
      <xdr:nvSpPr>
        <xdr:cNvPr id="3" name="Rectangle 2">
          <a:extLst>
            <a:ext uri="{FF2B5EF4-FFF2-40B4-BE49-F238E27FC236}">
              <a16:creationId xmlns:a16="http://schemas.microsoft.com/office/drawing/2014/main" id="{9F4576AA-B427-AE4B-8110-4D16E69724CB}"/>
            </a:ext>
          </a:extLst>
        </xdr:cNvPr>
        <xdr:cNvSpPr>
          <a:spLocks noChangeArrowheads="1"/>
        </xdr:cNvSpPr>
      </xdr:nvSpPr>
      <xdr:spPr bwMode="auto">
        <a:xfrm>
          <a:off x="5734050" y="3743325"/>
          <a:ext cx="1447800" cy="581025"/>
        </a:xfrm>
        <a:prstGeom prst="rect">
          <a:avLst/>
        </a:prstGeom>
        <a:solidFill>
          <a:srgbClr val="C0C0C0"/>
        </a:solidFill>
        <a:ln>
          <a:noFill/>
        </a:ln>
        <a:effectLst>
          <a:prstShdw prst="shdw17" dist="17961" dir="2700000">
            <a:srgbClr val="737373"/>
          </a:prstShdw>
        </a:effectLst>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200025</xdr:colOff>
      <xdr:row>0</xdr:row>
      <xdr:rowOff>19050</xdr:rowOff>
    </xdr:from>
    <xdr:to>
      <xdr:col>1</xdr:col>
      <xdr:colOff>19050</xdr:colOff>
      <xdr:row>21</xdr:row>
      <xdr:rowOff>114300</xdr:rowOff>
    </xdr:to>
    <xdr:sp macro="" textlink="">
      <xdr:nvSpPr>
        <xdr:cNvPr id="4" name="Rectangle 3">
          <a:extLst>
            <a:ext uri="{FF2B5EF4-FFF2-40B4-BE49-F238E27FC236}">
              <a16:creationId xmlns:a16="http://schemas.microsoft.com/office/drawing/2014/main" id="{71FD1B7A-B974-E94F-B2FB-D71853EA8A59}"/>
            </a:ext>
          </a:extLst>
        </xdr:cNvPr>
        <xdr:cNvSpPr>
          <a:spLocks noChangeArrowheads="1"/>
        </xdr:cNvSpPr>
      </xdr:nvSpPr>
      <xdr:spPr bwMode="auto">
        <a:xfrm>
          <a:off x="200025" y="19050"/>
          <a:ext cx="733425" cy="4362450"/>
        </a:xfrm>
        <a:prstGeom prst="rect">
          <a:avLst/>
        </a:prstGeom>
        <a:solidFill>
          <a:schemeClr val="tx2">
            <a:lumMod val="60000"/>
            <a:lumOff val="40000"/>
          </a:schemeClr>
        </a:solidFill>
        <a:ln>
          <a:solidFill>
            <a:schemeClr val="accent1"/>
          </a:solidFill>
          <a:headEnd/>
          <a:tailEnd/>
        </a:ln>
      </xdr:spPr>
      <xdr:style>
        <a:lnRef idx="2">
          <a:schemeClr val="accent5"/>
        </a:lnRef>
        <a:fillRef idx="1">
          <a:schemeClr val="lt1"/>
        </a:fillRef>
        <a:effectRef idx="0">
          <a:schemeClr val="accent5"/>
        </a:effectRef>
        <a:fontRef idx="minor">
          <a:schemeClr val="dk1"/>
        </a:fontRef>
      </xdr:style>
      <xdr:txBody>
        <a:bodyPr/>
        <a:lstStyle/>
        <a:p>
          <a:endParaRPr lang="es-ES"/>
        </a:p>
      </xdr:txBody>
    </xdr:sp>
    <xdr:clientData/>
  </xdr:twoCellAnchor>
  <xdr:twoCellAnchor>
    <xdr:from>
      <xdr:col>1</xdr:col>
      <xdr:colOff>352424</xdr:colOff>
      <xdr:row>1</xdr:row>
      <xdr:rowOff>38101</xdr:rowOff>
    </xdr:from>
    <xdr:to>
      <xdr:col>9</xdr:col>
      <xdr:colOff>2260599</xdr:colOff>
      <xdr:row>17</xdr:row>
      <xdr:rowOff>114301</xdr:rowOff>
    </xdr:to>
    <xdr:sp macro="" textlink="">
      <xdr:nvSpPr>
        <xdr:cNvPr id="5" name="Rectangle 4">
          <a:extLst>
            <a:ext uri="{FF2B5EF4-FFF2-40B4-BE49-F238E27FC236}">
              <a16:creationId xmlns:a16="http://schemas.microsoft.com/office/drawing/2014/main" id="{93BD11E3-F087-B34F-853C-322B9374B130}"/>
            </a:ext>
          </a:extLst>
        </xdr:cNvPr>
        <xdr:cNvSpPr>
          <a:spLocks noChangeArrowheads="1"/>
        </xdr:cNvSpPr>
      </xdr:nvSpPr>
      <xdr:spPr bwMode="auto">
        <a:xfrm>
          <a:off x="1266824" y="241301"/>
          <a:ext cx="8004175" cy="3327400"/>
        </a:xfrm>
        <a:prstGeom prst="rect">
          <a:avLst/>
        </a:prstGeom>
        <a:ln>
          <a:solidFill>
            <a:schemeClr val="accent1"/>
          </a:solidFill>
        </a:ln>
      </xdr:spPr>
      <xdr:style>
        <a:lnRef idx="2">
          <a:schemeClr val="accent5"/>
        </a:lnRef>
        <a:fillRef idx="1">
          <a:schemeClr val="lt1"/>
        </a:fillRef>
        <a:effectRef idx="0">
          <a:schemeClr val="accent5"/>
        </a:effectRef>
        <a:fontRef idx="minor">
          <a:schemeClr val="dk1"/>
        </a:fontRef>
      </xdr:style>
      <xdr:txBody>
        <a:bodyPr/>
        <a:lstStyle/>
        <a:p>
          <a:endParaRPr lang="es-ES"/>
        </a:p>
      </xdr:txBody>
    </xdr:sp>
    <xdr:clientData/>
  </xdr:twoCellAnchor>
  <xdr:twoCellAnchor>
    <xdr:from>
      <xdr:col>1</xdr:col>
      <xdr:colOff>428625</xdr:colOff>
      <xdr:row>1</xdr:row>
      <xdr:rowOff>85725</xdr:rowOff>
    </xdr:from>
    <xdr:to>
      <xdr:col>9</xdr:col>
      <xdr:colOff>2171700</xdr:colOff>
      <xdr:row>17</xdr:row>
      <xdr:rowOff>66675</xdr:rowOff>
    </xdr:to>
    <xdr:sp macro="" textlink="">
      <xdr:nvSpPr>
        <xdr:cNvPr id="6" name="Text Box 5">
          <a:extLst>
            <a:ext uri="{FF2B5EF4-FFF2-40B4-BE49-F238E27FC236}">
              <a16:creationId xmlns:a16="http://schemas.microsoft.com/office/drawing/2014/main" id="{936F04D5-49A8-0142-9623-08DE7203F2A1}"/>
            </a:ext>
          </a:extLst>
        </xdr:cNvPr>
        <xdr:cNvSpPr txBox="1">
          <a:spLocks noChangeArrowheads="1"/>
        </xdr:cNvSpPr>
      </xdr:nvSpPr>
      <xdr:spPr bwMode="auto">
        <a:xfrm>
          <a:off x="1343025" y="288925"/>
          <a:ext cx="7839075" cy="3232150"/>
        </a:xfrm>
        <a:prstGeom prst="rect">
          <a:avLst/>
        </a:prstGeom>
        <a:solidFill>
          <a:srgbClr val="FFFFFF"/>
        </a:solidFill>
        <a:ln>
          <a:noFill/>
        </a:ln>
        <a:effectLst>
          <a:prstShdw prst="shdw17" dist="17961" dir="13500000">
            <a:srgbClr val="999999"/>
          </a:prstShdw>
        </a:effectLst>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257175</xdr:colOff>
      <xdr:row>0</xdr:row>
      <xdr:rowOff>66675</xdr:rowOff>
    </xdr:from>
    <xdr:to>
      <xdr:col>0</xdr:col>
      <xdr:colOff>876300</xdr:colOff>
      <xdr:row>21</xdr:row>
      <xdr:rowOff>47625</xdr:rowOff>
    </xdr:to>
    <xdr:sp macro="" textlink="">
      <xdr:nvSpPr>
        <xdr:cNvPr id="7" name="Rectangle 6" descr="Mármol verde">
          <a:extLst>
            <a:ext uri="{FF2B5EF4-FFF2-40B4-BE49-F238E27FC236}">
              <a16:creationId xmlns:a16="http://schemas.microsoft.com/office/drawing/2014/main" id="{6D03F09A-56BE-BB47-95A4-FBB72EE6E220}"/>
            </a:ext>
          </a:extLst>
        </xdr:cNvPr>
        <xdr:cNvSpPr>
          <a:spLocks noChangeArrowheads="1"/>
        </xdr:cNvSpPr>
      </xdr:nvSpPr>
      <xdr:spPr bwMode="auto">
        <a:xfrm>
          <a:off x="257175" y="66675"/>
          <a:ext cx="619125" cy="4248150"/>
        </a:xfrm>
        <a:prstGeom prst="rect">
          <a:avLst/>
        </a:prstGeom>
        <a:solidFill>
          <a:srgbClr val="00B050"/>
        </a:solidFill>
        <a:ln w="9525">
          <a:solidFill>
            <a:srgbClr val="00B050"/>
          </a:solidFill>
          <a:miter lim="800000"/>
          <a:headEnd/>
          <a:tailEnd/>
        </a:ln>
        <a:effectLst>
          <a:prstShdw prst="shdw17" dist="17961" dir="2700000">
            <a:srgbClr val="006600">
              <a:gamma/>
              <a:shade val="60000"/>
              <a:invGamma/>
            </a:srgbClr>
          </a:prstShdw>
        </a:effectLst>
      </xdr:spPr>
      <xdr:txBody>
        <a:bodyPr vertOverflow="clip" vert="wordArtVert" wrap="square" lIns="54864" tIns="0" rIns="54864" bIns="0" anchor="ctr" upright="1"/>
        <a:lstStyle/>
        <a:p>
          <a:pPr algn="ctr" rtl="1">
            <a:defRPr sz="1000"/>
          </a:pPr>
          <a:r>
            <a:rPr lang="es-ES" sz="2200" b="1" i="0" strike="noStrike">
              <a:solidFill>
                <a:srgbClr val="FFFFFF"/>
              </a:solidFill>
              <a:latin typeface="Arial" panose="020B0604020202020204" pitchFamily="34" charset="0"/>
              <a:cs typeface="Arial" panose="020B0604020202020204" pitchFamily="34" charset="0"/>
            </a:rPr>
            <a:t>Políticas</a:t>
          </a:r>
        </a:p>
      </xdr:txBody>
    </xdr:sp>
    <xdr:clientData/>
  </xdr:twoCellAnchor>
  <xdr:twoCellAnchor>
    <xdr:from>
      <xdr:col>7</xdr:col>
      <xdr:colOff>295275</xdr:colOff>
      <xdr:row>18</xdr:row>
      <xdr:rowOff>114300</xdr:rowOff>
    </xdr:from>
    <xdr:to>
      <xdr:col>8</xdr:col>
      <xdr:colOff>85725</xdr:colOff>
      <xdr:row>21</xdr:row>
      <xdr:rowOff>28575</xdr:rowOff>
    </xdr:to>
    <xdr:sp macro="" textlink="">
      <xdr:nvSpPr>
        <xdr:cNvPr id="8" name="Rectangle 7">
          <a:extLst>
            <a:ext uri="{FF2B5EF4-FFF2-40B4-BE49-F238E27FC236}">
              <a16:creationId xmlns:a16="http://schemas.microsoft.com/office/drawing/2014/main" id="{784D2A1E-3EC2-D84A-83D9-D37DE00B8F08}"/>
            </a:ext>
          </a:extLst>
        </xdr:cNvPr>
        <xdr:cNvSpPr>
          <a:spLocks noChangeArrowheads="1"/>
        </xdr:cNvSpPr>
      </xdr:nvSpPr>
      <xdr:spPr bwMode="auto">
        <a:xfrm>
          <a:off x="5781675" y="3771900"/>
          <a:ext cx="552450" cy="523875"/>
        </a:xfrm>
        <a:prstGeom prst="rect">
          <a:avLst/>
        </a:prstGeom>
        <a:solidFill>
          <a:srgbClr val="C0C0C0"/>
        </a:solidFill>
        <a:ln>
          <a:noFill/>
        </a:ln>
        <a:effectLst>
          <a:prstShdw prst="shdw17" dist="17961" dir="2700000">
            <a:srgbClr val="737373"/>
          </a:prstShdw>
        </a:effectLst>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18</xdr:row>
      <xdr:rowOff>142875</xdr:rowOff>
    </xdr:from>
    <xdr:to>
      <xdr:col>8</xdr:col>
      <xdr:colOff>28575</xdr:colOff>
      <xdr:row>21</xdr:row>
      <xdr:rowOff>0</xdr:rowOff>
    </xdr:to>
    <xdr:sp macro="" textlink="">
      <xdr:nvSpPr>
        <xdr:cNvPr id="9" name="AutoShape 8">
          <a:hlinkClick xmlns:r="http://schemas.openxmlformats.org/officeDocument/2006/relationships" r:id="rId1" tooltip="Presione Click para regresar al Indice"/>
          <a:extLst>
            <a:ext uri="{FF2B5EF4-FFF2-40B4-BE49-F238E27FC236}">
              <a16:creationId xmlns:a16="http://schemas.microsoft.com/office/drawing/2014/main" id="{A449F825-00D3-8F43-BCC2-1E4DA41C1BC3}"/>
            </a:ext>
          </a:extLst>
        </xdr:cNvPr>
        <xdr:cNvSpPr>
          <a:spLocks noChangeArrowheads="1"/>
        </xdr:cNvSpPr>
      </xdr:nvSpPr>
      <xdr:spPr bwMode="auto">
        <a:xfrm>
          <a:off x="5838825" y="3800475"/>
          <a:ext cx="438150" cy="466725"/>
        </a:xfrm>
        <a:prstGeom prst="leftArrow">
          <a:avLst>
            <a:gd name="adj1" fmla="val 50000"/>
            <a:gd name="adj2" fmla="val 31944"/>
          </a:avLst>
        </a:prstGeom>
        <a:solidFill>
          <a:srgbClr val="FF0000"/>
        </a:solidFill>
        <a:ln w="9525">
          <a:noFill/>
          <a:miter lim="800000"/>
          <a:headEnd/>
          <a:tailEnd/>
        </a:ln>
        <a:effectLst>
          <a:prstShdw prst="shdw18" dist="17961" dir="13500000">
            <a:srgbClr val="FF0000">
              <a:gamma/>
              <a:shade val="60000"/>
              <a:invGamma/>
            </a:srgbClr>
          </a:prstShdw>
        </a:effectLst>
      </xdr:spPr>
      <xdr:txBody>
        <a:bodyPr vertOverflow="clip" wrap="square" lIns="27432" tIns="22860" rIns="0" bIns="0" anchor="t" upright="1"/>
        <a:lstStyle/>
        <a:p>
          <a:pPr algn="l" rtl="1">
            <a:defRPr sz="1000"/>
          </a:pPr>
          <a:r>
            <a:rPr lang="es-ES" sz="900" b="0" i="0" strike="noStrike">
              <a:solidFill>
                <a:srgbClr val="FFFFFF"/>
              </a:solidFill>
              <a:latin typeface="Arial"/>
              <a:cs typeface="Arial"/>
            </a:rPr>
            <a:t>Atrás</a:t>
          </a:r>
        </a:p>
      </xdr:txBody>
    </xdr:sp>
    <xdr:clientData/>
  </xdr:twoCellAnchor>
  <xdr:twoCellAnchor>
    <xdr:from>
      <xdr:col>8</xdr:col>
      <xdr:colOff>123825</xdr:colOff>
      <xdr:row>18</xdr:row>
      <xdr:rowOff>123825</xdr:rowOff>
    </xdr:from>
    <xdr:to>
      <xdr:col>9</xdr:col>
      <xdr:colOff>142875</xdr:colOff>
      <xdr:row>21</xdr:row>
      <xdr:rowOff>28575</xdr:rowOff>
    </xdr:to>
    <xdr:sp macro="" textlink="">
      <xdr:nvSpPr>
        <xdr:cNvPr id="10" name="Rectangle 9">
          <a:extLst>
            <a:ext uri="{FF2B5EF4-FFF2-40B4-BE49-F238E27FC236}">
              <a16:creationId xmlns:a16="http://schemas.microsoft.com/office/drawing/2014/main" id="{C6C1E7B6-509B-0F4D-937A-66EAA97ED39D}"/>
            </a:ext>
          </a:extLst>
        </xdr:cNvPr>
        <xdr:cNvSpPr>
          <a:spLocks noChangeArrowheads="1"/>
        </xdr:cNvSpPr>
      </xdr:nvSpPr>
      <xdr:spPr bwMode="auto">
        <a:xfrm>
          <a:off x="6372225" y="3781425"/>
          <a:ext cx="781050" cy="514350"/>
        </a:xfrm>
        <a:prstGeom prst="rect">
          <a:avLst/>
        </a:prstGeom>
        <a:solidFill>
          <a:srgbClr val="C0C0C0"/>
        </a:solidFill>
        <a:ln>
          <a:noFill/>
        </a:ln>
        <a:effectLst>
          <a:prstShdw prst="shdw17" dist="17961" dir="13500000">
            <a:srgbClr val="737373"/>
          </a:prstShdw>
        </a:effectLst>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180975</xdr:colOff>
      <xdr:row>19</xdr:row>
      <xdr:rowOff>0</xdr:rowOff>
    </xdr:from>
    <xdr:to>
      <xdr:col>9</xdr:col>
      <xdr:colOff>66675</xdr:colOff>
      <xdr:row>20</xdr:row>
      <xdr:rowOff>142875</xdr:rowOff>
    </xdr:to>
    <xdr:sp macro="" textlink="">
      <xdr:nvSpPr>
        <xdr:cNvPr id="11" name="AutoShape 10">
          <a:hlinkClick xmlns:r="http://schemas.openxmlformats.org/officeDocument/2006/relationships" r:id="rId2"/>
          <a:extLst>
            <a:ext uri="{FF2B5EF4-FFF2-40B4-BE49-F238E27FC236}">
              <a16:creationId xmlns:a16="http://schemas.microsoft.com/office/drawing/2014/main" id="{4892F57F-58D7-5A4F-9B14-918DCBF851FC}"/>
            </a:ext>
          </a:extLst>
        </xdr:cNvPr>
        <xdr:cNvSpPr>
          <a:spLocks noChangeArrowheads="1"/>
        </xdr:cNvSpPr>
      </xdr:nvSpPr>
      <xdr:spPr bwMode="auto">
        <a:xfrm>
          <a:off x="6429375" y="3860800"/>
          <a:ext cx="647700" cy="346075"/>
        </a:xfrm>
        <a:prstGeom prst="flowChartTerminator">
          <a:avLst/>
        </a:prstGeom>
        <a:solidFill>
          <a:srgbClr val="FF0000"/>
        </a:solidFill>
        <a:ln w="9525">
          <a:noFill/>
          <a:miter lim="800000"/>
          <a:headEnd/>
          <a:tailEnd/>
        </a:ln>
        <a:effectLst>
          <a:prstShdw prst="shdw17" dist="17961" dir="2700000">
            <a:srgbClr val="FF0000">
              <a:gamma/>
              <a:shade val="60000"/>
              <a:invGamma/>
            </a:srgbClr>
          </a:prstShdw>
        </a:effectLst>
      </xdr:spPr>
      <xdr:txBody>
        <a:bodyPr vertOverflow="clip" wrap="square" lIns="27432" tIns="22860" rIns="27432" bIns="22860" anchor="ctr" upright="1"/>
        <a:lstStyle/>
        <a:p>
          <a:pPr algn="ctr" rtl="1">
            <a:defRPr sz="1000"/>
          </a:pPr>
          <a:r>
            <a:rPr lang="es-ES" sz="1000" b="0" i="0" strike="noStrike">
              <a:solidFill>
                <a:srgbClr val="FFFFFF"/>
              </a:solidFill>
              <a:latin typeface="Arial"/>
              <a:cs typeface="Arial"/>
            </a:rPr>
            <a:t>Principal</a:t>
          </a:r>
        </a:p>
      </xdr:txBody>
    </xdr:sp>
    <xdr:clientData/>
  </xdr:twoCellAnchor>
  <xdr:twoCellAnchor>
    <xdr:from>
      <xdr:col>2</xdr:col>
      <xdr:colOff>0</xdr:colOff>
      <xdr:row>11</xdr:row>
      <xdr:rowOff>12700</xdr:rowOff>
    </xdr:from>
    <xdr:to>
      <xdr:col>9</xdr:col>
      <xdr:colOff>2146300</xdr:colOff>
      <xdr:row>12</xdr:row>
      <xdr:rowOff>139391</xdr:rowOff>
    </xdr:to>
    <xdr:sp macro="" textlink="">
      <xdr:nvSpPr>
        <xdr:cNvPr id="12" name="Text Box 11">
          <a:extLst>
            <a:ext uri="{FF2B5EF4-FFF2-40B4-BE49-F238E27FC236}">
              <a16:creationId xmlns:a16="http://schemas.microsoft.com/office/drawing/2014/main" id="{2622AE3B-0F8F-4549-9A00-2348F51CC5E0}"/>
            </a:ext>
          </a:extLst>
        </xdr:cNvPr>
        <xdr:cNvSpPr txBox="1">
          <a:spLocks noChangeArrowheads="1"/>
        </xdr:cNvSpPr>
      </xdr:nvSpPr>
      <xdr:spPr bwMode="auto">
        <a:xfrm>
          <a:off x="1676400" y="2247900"/>
          <a:ext cx="7480300" cy="329891"/>
        </a:xfrm>
        <a:prstGeom prst="rect">
          <a:avLst/>
        </a:prstGeom>
        <a:solidFill>
          <a:srgbClr val="FFFFFF"/>
        </a:solidFill>
        <a:ln w="9525">
          <a:noFill/>
          <a:miter lim="800000"/>
          <a:headEnd/>
          <a:tailEnd/>
        </a:ln>
        <a:effectLst>
          <a:prstShdw prst="shdw17" dist="17961" dir="2700000">
            <a:srgbClr val="FFFFFF">
              <a:gamma/>
              <a:shade val="60000"/>
              <a:invGamma/>
            </a:srgbClr>
          </a:prstShdw>
        </a:effectLst>
      </xdr:spPr>
      <xdr:txBody>
        <a:bodyPr vertOverflow="clip" wrap="square" lIns="36576" tIns="32004" rIns="36576" bIns="32004" anchor="ctr" upright="1"/>
        <a:lstStyle/>
        <a:p>
          <a:pPr marL="0" marR="0" indent="0" algn="just" defTabSz="914400" rtl="1" eaLnBrk="1" fontAlgn="auto" latinLnBrk="0" hangingPunct="1">
            <a:lnSpc>
              <a:spcPct val="100000"/>
            </a:lnSpc>
            <a:spcBef>
              <a:spcPts val="0"/>
            </a:spcBef>
            <a:spcAft>
              <a:spcPts val="0"/>
            </a:spcAft>
            <a:buClrTx/>
            <a:buSzTx/>
            <a:buFontTx/>
            <a:buNone/>
            <a:tabLst/>
            <a:defRPr sz="1000"/>
          </a:pPr>
          <a:r>
            <a:rPr lang="es-ES" sz="1400">
              <a:effectLst/>
              <a:latin typeface="+mn-lt"/>
              <a:ea typeface="+mn-ea"/>
              <a:cs typeface="+mn-cs"/>
            </a:rPr>
            <a:t>Desarrollo de las competencias, habilidades, aptitudes e idoneidad de sus servidores públicos</a:t>
          </a:r>
          <a:endParaRPr lang="es-ES" sz="1400" b="1" i="1" strike="noStrike">
            <a:solidFill>
              <a:srgbClr val="0000FF"/>
            </a:solidFill>
            <a:latin typeface="Arial"/>
            <a:cs typeface="Arial"/>
          </a:endParaRPr>
        </a:p>
      </xdr:txBody>
    </xdr:sp>
    <xdr:clientData/>
  </xdr:twoCellAnchor>
  <xdr:twoCellAnchor>
    <xdr:from>
      <xdr:col>1</xdr:col>
      <xdr:colOff>523875</xdr:colOff>
      <xdr:row>5</xdr:row>
      <xdr:rowOff>76200</xdr:rowOff>
    </xdr:from>
    <xdr:to>
      <xdr:col>1</xdr:col>
      <xdr:colOff>638175</xdr:colOff>
      <xdr:row>6</xdr:row>
      <xdr:rowOff>28575</xdr:rowOff>
    </xdr:to>
    <xdr:sp macro="" textlink="">
      <xdr:nvSpPr>
        <xdr:cNvPr id="13" name="Rectangle 12">
          <a:extLst>
            <a:ext uri="{FF2B5EF4-FFF2-40B4-BE49-F238E27FC236}">
              <a16:creationId xmlns:a16="http://schemas.microsoft.com/office/drawing/2014/main" id="{07DFFED4-E861-0247-B02D-0B766E48F76B}"/>
            </a:ext>
          </a:extLst>
        </xdr:cNvPr>
        <xdr:cNvSpPr>
          <a:spLocks noChangeArrowheads="1"/>
        </xdr:cNvSpPr>
      </xdr:nvSpPr>
      <xdr:spPr bwMode="auto">
        <a:xfrm>
          <a:off x="1438275" y="1092200"/>
          <a:ext cx="114300" cy="155575"/>
        </a:xfrm>
        <a:prstGeom prst="rect">
          <a:avLst/>
        </a:prstGeom>
        <a:solidFill>
          <a:srgbClr val="FF6600"/>
        </a:solidFill>
        <a:ln w="9525">
          <a:solidFill>
            <a:srgbClr val="000000"/>
          </a:solidFill>
          <a:miter lim="800000"/>
          <a:headEnd/>
          <a:tailEnd/>
        </a:ln>
        <a:effectLst>
          <a:outerShdw dist="35921" dir="2700000" algn="ctr" rotWithShape="0">
            <a:srgbClr val="808080"/>
          </a:outerShdw>
        </a:effectLst>
      </xdr:spPr>
    </xdr:sp>
    <xdr:clientData/>
  </xdr:twoCellAnchor>
  <xdr:twoCellAnchor>
    <xdr:from>
      <xdr:col>1</xdr:col>
      <xdr:colOff>749300</xdr:colOff>
      <xdr:row>7</xdr:row>
      <xdr:rowOff>25400</xdr:rowOff>
    </xdr:from>
    <xdr:to>
      <xdr:col>9</xdr:col>
      <xdr:colOff>2133600</xdr:colOff>
      <xdr:row>10</xdr:row>
      <xdr:rowOff>63500</xdr:rowOff>
    </xdr:to>
    <xdr:sp macro="" textlink="">
      <xdr:nvSpPr>
        <xdr:cNvPr id="14" name="Text Box 13">
          <a:extLst>
            <a:ext uri="{FF2B5EF4-FFF2-40B4-BE49-F238E27FC236}">
              <a16:creationId xmlns:a16="http://schemas.microsoft.com/office/drawing/2014/main" id="{E4C3CB91-009D-424C-8001-C12FFE774E28}"/>
            </a:ext>
          </a:extLst>
        </xdr:cNvPr>
        <xdr:cNvSpPr txBox="1">
          <a:spLocks noChangeArrowheads="1"/>
        </xdr:cNvSpPr>
      </xdr:nvSpPr>
      <xdr:spPr bwMode="auto">
        <a:xfrm>
          <a:off x="1663700" y="1447800"/>
          <a:ext cx="7480300" cy="647700"/>
        </a:xfrm>
        <a:prstGeom prst="rect">
          <a:avLst/>
        </a:prstGeom>
        <a:solidFill>
          <a:srgbClr val="FFFFFF"/>
        </a:solidFill>
        <a:ln w="9525">
          <a:noFill/>
          <a:miter lim="800000"/>
          <a:headEnd/>
          <a:tailEnd/>
        </a:ln>
        <a:effectLst>
          <a:prstShdw prst="shdw17" dist="17961" dir="2700000">
            <a:srgbClr val="FFFFFF">
              <a:gamma/>
              <a:shade val="60000"/>
              <a:invGamma/>
            </a:srgbClr>
          </a:prstShdw>
        </a:effectLst>
      </xdr:spPr>
      <xdr:txBody>
        <a:bodyPr vertOverflow="clip" wrap="square" lIns="36576" tIns="32004" rIns="36576" bIns="32004" anchor="ctr" upright="1"/>
        <a:lstStyle/>
        <a:p>
          <a:pPr marL="0" marR="0" indent="0" algn="just" defTabSz="914400" rtl="1" eaLnBrk="1" fontAlgn="auto" latinLnBrk="0" hangingPunct="1">
            <a:lnSpc>
              <a:spcPct val="100000"/>
            </a:lnSpc>
            <a:spcBef>
              <a:spcPts val="0"/>
            </a:spcBef>
            <a:spcAft>
              <a:spcPts val="0"/>
            </a:spcAft>
            <a:buClrTx/>
            <a:buSzTx/>
            <a:buFontTx/>
            <a:buNone/>
            <a:tabLst/>
            <a:defRPr sz="1000"/>
          </a:pPr>
          <a:r>
            <a:rPr lang="es-ES" sz="1400">
              <a:effectLst/>
              <a:latin typeface="+mn-lt"/>
              <a:ea typeface="+mn-ea"/>
              <a:cs typeface="+mn-cs"/>
            </a:rPr>
            <a:t>Prevenir y minimizar todo posible riesgo durante la prestación de servicios de salud, mediante la implementación del Sistema Integral de Gestión de Calidad y el Modelo de Gestión de la Seguridad Clínica</a:t>
          </a:r>
          <a:endParaRPr lang="es-ES" sz="1400">
            <a:effectLst/>
          </a:endParaRPr>
        </a:p>
        <a:p>
          <a:pPr algn="just" rtl="1">
            <a:defRPr sz="1000"/>
          </a:pPr>
          <a:r>
            <a:rPr lang="es-ES" sz="1400" b="1" i="1" strike="noStrike">
              <a:solidFill>
                <a:srgbClr val="0000FF"/>
              </a:solidFill>
              <a:latin typeface="Arial"/>
              <a:cs typeface="Arial"/>
            </a:rPr>
            <a:t>.</a:t>
          </a:r>
        </a:p>
      </xdr:txBody>
    </xdr:sp>
    <xdr:clientData/>
  </xdr:twoCellAnchor>
  <xdr:twoCellAnchor>
    <xdr:from>
      <xdr:col>1</xdr:col>
      <xdr:colOff>514350</xdr:colOff>
      <xdr:row>11</xdr:row>
      <xdr:rowOff>66675</xdr:rowOff>
    </xdr:from>
    <xdr:to>
      <xdr:col>1</xdr:col>
      <xdr:colOff>628650</xdr:colOff>
      <xdr:row>12</xdr:row>
      <xdr:rowOff>19050</xdr:rowOff>
    </xdr:to>
    <xdr:sp macro="" textlink="">
      <xdr:nvSpPr>
        <xdr:cNvPr id="15" name="Rectangle 14">
          <a:extLst>
            <a:ext uri="{FF2B5EF4-FFF2-40B4-BE49-F238E27FC236}">
              <a16:creationId xmlns:a16="http://schemas.microsoft.com/office/drawing/2014/main" id="{98188B94-1ABA-5049-9AB1-CF3CAF7E311B}"/>
            </a:ext>
          </a:extLst>
        </xdr:cNvPr>
        <xdr:cNvSpPr>
          <a:spLocks noChangeArrowheads="1"/>
        </xdr:cNvSpPr>
      </xdr:nvSpPr>
      <xdr:spPr bwMode="auto">
        <a:xfrm>
          <a:off x="1428750" y="2301875"/>
          <a:ext cx="114300" cy="155575"/>
        </a:xfrm>
        <a:prstGeom prst="rect">
          <a:avLst/>
        </a:prstGeom>
        <a:solidFill>
          <a:srgbClr val="FF6600"/>
        </a:solidFill>
        <a:ln w="9525">
          <a:solidFill>
            <a:srgbClr val="000000"/>
          </a:solidFill>
          <a:miter lim="800000"/>
          <a:headEnd/>
          <a:tailEnd/>
        </a:ln>
        <a:effectLst>
          <a:outerShdw dist="35921" dir="2700000" algn="ctr" rotWithShape="0">
            <a:srgbClr val="808080"/>
          </a:outerShdw>
        </a:effectLst>
      </xdr:spPr>
    </xdr:sp>
    <xdr:clientData/>
  </xdr:twoCellAnchor>
  <xdr:twoCellAnchor>
    <xdr:from>
      <xdr:col>2</xdr:col>
      <xdr:colOff>25400</xdr:colOff>
      <xdr:row>4</xdr:row>
      <xdr:rowOff>149225</xdr:rowOff>
    </xdr:from>
    <xdr:to>
      <xdr:col>9</xdr:col>
      <xdr:colOff>2171700</xdr:colOff>
      <xdr:row>6</xdr:row>
      <xdr:rowOff>371475</xdr:rowOff>
    </xdr:to>
    <xdr:sp macro="" textlink="">
      <xdr:nvSpPr>
        <xdr:cNvPr id="16" name="Text Box 15">
          <a:extLst>
            <a:ext uri="{FF2B5EF4-FFF2-40B4-BE49-F238E27FC236}">
              <a16:creationId xmlns:a16="http://schemas.microsoft.com/office/drawing/2014/main" id="{956FDA32-813C-3948-B6CF-3F7AC3DF0AB2}"/>
            </a:ext>
          </a:extLst>
        </xdr:cNvPr>
        <xdr:cNvSpPr txBox="1">
          <a:spLocks noChangeArrowheads="1"/>
        </xdr:cNvSpPr>
      </xdr:nvSpPr>
      <xdr:spPr bwMode="auto">
        <a:xfrm>
          <a:off x="1701800" y="962025"/>
          <a:ext cx="7480300" cy="463550"/>
        </a:xfrm>
        <a:prstGeom prst="rect">
          <a:avLst/>
        </a:prstGeom>
        <a:solidFill>
          <a:srgbClr val="FFFFFF"/>
        </a:solidFill>
        <a:ln w="9525">
          <a:noFill/>
          <a:miter lim="800000"/>
          <a:headEnd/>
          <a:tailEnd/>
        </a:ln>
        <a:effectLst>
          <a:prstShdw prst="shdw17" dist="17961" dir="2700000">
            <a:srgbClr val="FFFFFF">
              <a:gamma/>
              <a:shade val="60000"/>
              <a:invGamma/>
            </a:srgbClr>
          </a:prstShdw>
        </a:effectLst>
      </xdr:spPr>
      <xdr:txBody>
        <a:bodyPr vertOverflow="clip" wrap="square" lIns="36576" tIns="32004" rIns="36576" bIns="32004" anchor="ctr" upright="1"/>
        <a:lstStyle/>
        <a:p>
          <a:pPr algn="just" rtl="1">
            <a:defRPr sz="1000"/>
          </a:pPr>
          <a:r>
            <a:rPr lang="es-ES" sz="1400">
              <a:effectLst/>
              <a:latin typeface="+mn-lt"/>
              <a:ea typeface="+mn-ea"/>
              <a:cs typeface="+mn-cs"/>
            </a:rPr>
            <a:t>Mejorar satisfacción de los usuarios mediante la prestación de servicios de calidad y el fortalecimiento de los programas de promoción y prevención</a:t>
          </a:r>
          <a:endParaRPr lang="es-ES" sz="1400" b="1" i="1" strike="noStrike">
            <a:solidFill>
              <a:srgbClr val="0000FF"/>
            </a:solidFill>
            <a:latin typeface="Arial"/>
            <a:cs typeface="Arial"/>
          </a:endParaRPr>
        </a:p>
      </xdr:txBody>
    </xdr:sp>
    <xdr:clientData/>
  </xdr:twoCellAnchor>
  <xdr:twoCellAnchor>
    <xdr:from>
      <xdr:col>1</xdr:col>
      <xdr:colOff>523875</xdr:colOff>
      <xdr:row>8</xdr:row>
      <xdr:rowOff>57150</xdr:rowOff>
    </xdr:from>
    <xdr:to>
      <xdr:col>1</xdr:col>
      <xdr:colOff>638175</xdr:colOff>
      <xdr:row>9</xdr:row>
      <xdr:rowOff>9525</xdr:rowOff>
    </xdr:to>
    <xdr:sp macro="" textlink="">
      <xdr:nvSpPr>
        <xdr:cNvPr id="17" name="Rectangle 16">
          <a:extLst>
            <a:ext uri="{FF2B5EF4-FFF2-40B4-BE49-F238E27FC236}">
              <a16:creationId xmlns:a16="http://schemas.microsoft.com/office/drawing/2014/main" id="{889C2EEC-44EC-9C44-9330-D10C179F7372}"/>
            </a:ext>
          </a:extLst>
        </xdr:cNvPr>
        <xdr:cNvSpPr>
          <a:spLocks noChangeArrowheads="1"/>
        </xdr:cNvSpPr>
      </xdr:nvSpPr>
      <xdr:spPr bwMode="auto">
        <a:xfrm>
          <a:off x="1438275" y="1682750"/>
          <a:ext cx="114300" cy="155575"/>
        </a:xfrm>
        <a:prstGeom prst="rect">
          <a:avLst/>
        </a:prstGeom>
        <a:solidFill>
          <a:srgbClr val="FF6600"/>
        </a:solidFill>
        <a:ln w="9525">
          <a:solidFill>
            <a:srgbClr val="000000"/>
          </a:solidFill>
          <a:miter lim="800000"/>
          <a:headEnd/>
          <a:tailEnd/>
        </a:ln>
        <a:effectLst>
          <a:outerShdw dist="35921" dir="2700000" algn="ctr" rotWithShape="0">
            <a:srgbClr val="808080"/>
          </a:outerShdw>
        </a:effectLst>
      </xdr:spPr>
    </xdr:sp>
    <xdr:clientData/>
  </xdr:twoCellAnchor>
  <xdr:twoCellAnchor>
    <xdr:from>
      <xdr:col>1</xdr:col>
      <xdr:colOff>698500</xdr:colOff>
      <xdr:row>1</xdr:row>
      <xdr:rowOff>101600</xdr:rowOff>
    </xdr:from>
    <xdr:to>
      <xdr:col>9</xdr:col>
      <xdr:colOff>2120900</xdr:colOff>
      <xdr:row>4</xdr:row>
      <xdr:rowOff>111125</xdr:rowOff>
    </xdr:to>
    <xdr:sp macro="" textlink="">
      <xdr:nvSpPr>
        <xdr:cNvPr id="18" name="Text Box 17">
          <a:extLst>
            <a:ext uri="{FF2B5EF4-FFF2-40B4-BE49-F238E27FC236}">
              <a16:creationId xmlns:a16="http://schemas.microsoft.com/office/drawing/2014/main" id="{8F308C56-76B1-7941-8FA4-20DD15CA5810}"/>
            </a:ext>
          </a:extLst>
        </xdr:cNvPr>
        <xdr:cNvSpPr txBox="1">
          <a:spLocks noChangeArrowheads="1"/>
        </xdr:cNvSpPr>
      </xdr:nvSpPr>
      <xdr:spPr bwMode="auto">
        <a:xfrm>
          <a:off x="1612900" y="304800"/>
          <a:ext cx="7518400" cy="619125"/>
        </a:xfrm>
        <a:prstGeom prst="rect">
          <a:avLst/>
        </a:prstGeom>
        <a:solidFill>
          <a:srgbClr val="FFFFFF"/>
        </a:solidFill>
        <a:ln w="9525">
          <a:noFill/>
          <a:miter lim="800000"/>
          <a:headEnd/>
          <a:tailEnd/>
        </a:ln>
        <a:effectLst>
          <a:prstShdw prst="shdw17" dist="17961" dir="2700000">
            <a:srgbClr val="FFFFFF">
              <a:gamma/>
              <a:shade val="60000"/>
              <a:invGamma/>
            </a:srgbClr>
          </a:prstShdw>
        </a:effectLst>
      </xdr:spPr>
      <xdr:txBody>
        <a:bodyPr vertOverflow="clip" wrap="square" lIns="36576" tIns="32004" rIns="36576" bIns="32004" anchor="ctr" upright="1"/>
        <a:lstStyle/>
        <a:p>
          <a:pPr marL="0" indent="0" algn="just" rtl="1">
            <a:defRPr sz="1000"/>
          </a:pPr>
          <a:r>
            <a:rPr lang="es-ES" sz="1400">
              <a:effectLst/>
              <a:latin typeface="+mn-lt"/>
              <a:ea typeface="+mn-ea"/>
              <a:cs typeface="+mn-cs"/>
            </a:rPr>
            <a:t>Alcanzar resultados positivos a nivel financiero para la institución</a:t>
          </a:r>
        </a:p>
      </xdr:txBody>
    </xdr:sp>
    <xdr:clientData/>
  </xdr:twoCellAnchor>
  <xdr:twoCellAnchor>
    <xdr:from>
      <xdr:col>1</xdr:col>
      <xdr:colOff>514350</xdr:colOff>
      <xdr:row>14</xdr:row>
      <xdr:rowOff>104775</xdr:rowOff>
    </xdr:from>
    <xdr:to>
      <xdr:col>1</xdr:col>
      <xdr:colOff>628650</xdr:colOff>
      <xdr:row>15</xdr:row>
      <xdr:rowOff>57150</xdr:rowOff>
    </xdr:to>
    <xdr:sp macro="" textlink="">
      <xdr:nvSpPr>
        <xdr:cNvPr id="19" name="Rectangle 18">
          <a:extLst>
            <a:ext uri="{FF2B5EF4-FFF2-40B4-BE49-F238E27FC236}">
              <a16:creationId xmlns:a16="http://schemas.microsoft.com/office/drawing/2014/main" id="{FFC7F24E-B7A5-714F-9710-6A0176D1E589}"/>
            </a:ext>
          </a:extLst>
        </xdr:cNvPr>
        <xdr:cNvSpPr>
          <a:spLocks noChangeArrowheads="1"/>
        </xdr:cNvSpPr>
      </xdr:nvSpPr>
      <xdr:spPr bwMode="auto">
        <a:xfrm>
          <a:off x="1428750" y="2949575"/>
          <a:ext cx="114300" cy="155575"/>
        </a:xfrm>
        <a:prstGeom prst="rect">
          <a:avLst/>
        </a:prstGeom>
        <a:solidFill>
          <a:srgbClr val="FF6600"/>
        </a:solidFill>
        <a:ln w="9525">
          <a:solidFill>
            <a:srgbClr val="000000"/>
          </a:solidFill>
          <a:miter lim="800000"/>
          <a:headEnd/>
          <a:tailEnd/>
        </a:ln>
        <a:effectLst>
          <a:outerShdw dist="35921" dir="2700000" algn="ctr" rotWithShape="0">
            <a:srgbClr val="808080"/>
          </a:outerShdw>
        </a:effectLst>
      </xdr:spPr>
    </xdr:sp>
    <xdr:clientData/>
  </xdr:twoCellAnchor>
  <xdr:twoCellAnchor>
    <xdr:from>
      <xdr:col>2</xdr:col>
      <xdr:colOff>30975</xdr:colOff>
      <xdr:row>13</xdr:row>
      <xdr:rowOff>147135</xdr:rowOff>
    </xdr:from>
    <xdr:to>
      <xdr:col>9</xdr:col>
      <xdr:colOff>2177275</xdr:colOff>
      <xdr:row>15</xdr:row>
      <xdr:rowOff>111204</xdr:rowOff>
    </xdr:to>
    <xdr:sp macro="" textlink="">
      <xdr:nvSpPr>
        <xdr:cNvPr id="20" name="Text Box 11">
          <a:extLst>
            <a:ext uri="{FF2B5EF4-FFF2-40B4-BE49-F238E27FC236}">
              <a16:creationId xmlns:a16="http://schemas.microsoft.com/office/drawing/2014/main" id="{E057FFBA-2BB6-5F47-81AD-33B8AA5482B3}"/>
            </a:ext>
          </a:extLst>
        </xdr:cNvPr>
        <xdr:cNvSpPr txBox="1">
          <a:spLocks noChangeArrowheads="1"/>
        </xdr:cNvSpPr>
      </xdr:nvSpPr>
      <xdr:spPr bwMode="auto">
        <a:xfrm>
          <a:off x="1707375" y="2788735"/>
          <a:ext cx="7480300" cy="370469"/>
        </a:xfrm>
        <a:prstGeom prst="rect">
          <a:avLst/>
        </a:prstGeom>
        <a:solidFill>
          <a:srgbClr val="FFFFFF"/>
        </a:solidFill>
        <a:ln w="9525">
          <a:noFill/>
          <a:miter lim="800000"/>
          <a:headEnd/>
          <a:tailEnd/>
        </a:ln>
        <a:effectLst>
          <a:prstShdw prst="shdw17" dist="17961" dir="2700000">
            <a:srgbClr val="FFFFFF">
              <a:gamma/>
              <a:shade val="60000"/>
              <a:invGamma/>
            </a:srgbClr>
          </a:prstShdw>
        </a:effectLst>
      </xdr:spPr>
      <xdr:txBody>
        <a:bodyPr vertOverflow="clip" wrap="square" lIns="36576" tIns="32004" rIns="36576" bIns="32004" anchor="ctr" upright="1"/>
        <a:lstStyle/>
        <a:p>
          <a:pPr marL="0" marR="0" indent="0" algn="just" defTabSz="914400" rtl="1" eaLnBrk="1" fontAlgn="auto" latinLnBrk="0" hangingPunct="1">
            <a:lnSpc>
              <a:spcPct val="100000"/>
            </a:lnSpc>
            <a:spcBef>
              <a:spcPts val="0"/>
            </a:spcBef>
            <a:spcAft>
              <a:spcPts val="0"/>
            </a:spcAft>
            <a:buClrTx/>
            <a:buSzTx/>
            <a:buFontTx/>
            <a:buNone/>
            <a:tabLst/>
            <a:defRPr sz="1000"/>
          </a:pPr>
          <a:r>
            <a:rPr lang="es-ES" sz="1400">
              <a:effectLst/>
              <a:latin typeface="+mn-lt"/>
              <a:ea typeface="+mn-ea"/>
              <a:cs typeface="+mn-cs"/>
            </a:rPr>
            <a:t>Contar con un talento humano competente, satisfecho y comprometido con la misión y visión empresarial.</a:t>
          </a:r>
          <a:endParaRPr lang="es-ES" sz="1400" b="1" i="1" strike="noStrike">
            <a:solidFill>
              <a:srgbClr val="0000FF"/>
            </a:solidFill>
            <a:latin typeface="Arial"/>
            <a:cs typeface="Arial"/>
          </a:endParaRPr>
        </a:p>
      </xdr:txBody>
    </xdr:sp>
    <xdr:clientData/>
  </xdr:twoCellAnchor>
  <xdr:twoCellAnchor editAs="oneCell">
    <xdr:from>
      <xdr:col>9</xdr:col>
      <xdr:colOff>627256</xdr:colOff>
      <xdr:row>19</xdr:row>
      <xdr:rowOff>61952</xdr:rowOff>
    </xdr:from>
    <xdr:to>
      <xdr:col>9</xdr:col>
      <xdr:colOff>2211520</xdr:colOff>
      <xdr:row>21</xdr:row>
      <xdr:rowOff>874695</xdr:rowOff>
    </xdr:to>
    <xdr:pic>
      <xdr:nvPicPr>
        <xdr:cNvPr id="21" name="image1.jpeg">
          <a:extLst>
            <a:ext uri="{FF2B5EF4-FFF2-40B4-BE49-F238E27FC236}">
              <a16:creationId xmlns:a16="http://schemas.microsoft.com/office/drawing/2014/main" id="{B9944B2B-EDFB-D94C-9675-2BDD076A08DC}"/>
            </a:ext>
          </a:extLst>
        </xdr:cNvPr>
        <xdr:cNvPicPr/>
      </xdr:nvPicPr>
      <xdr:blipFill>
        <a:blip xmlns:r="http://schemas.openxmlformats.org/officeDocument/2006/relationships" r:embed="rId3" cstate="print"/>
        <a:stretch>
          <a:fillRect/>
        </a:stretch>
      </xdr:blipFill>
      <xdr:spPr>
        <a:xfrm>
          <a:off x="7612256" y="3624147"/>
          <a:ext cx="1584264" cy="113798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7</xdr:row>
      <xdr:rowOff>0</xdr:rowOff>
    </xdr:from>
    <xdr:to>
      <xdr:col>7</xdr:col>
      <xdr:colOff>0</xdr:colOff>
      <xdr:row>13</xdr:row>
      <xdr:rowOff>0</xdr:rowOff>
    </xdr:to>
    <xdr:sp macro="" textlink="">
      <xdr:nvSpPr>
        <xdr:cNvPr id="2" name="AutoShape 23">
          <a:extLst>
            <a:ext uri="{FF2B5EF4-FFF2-40B4-BE49-F238E27FC236}">
              <a16:creationId xmlns:a16="http://schemas.microsoft.com/office/drawing/2014/main" id="{42144D35-BBEE-6745-874F-5A94E430B357}"/>
            </a:ext>
          </a:extLst>
        </xdr:cNvPr>
        <xdr:cNvSpPr>
          <a:spLocks noChangeArrowheads="1"/>
        </xdr:cNvSpPr>
      </xdr:nvSpPr>
      <xdr:spPr bwMode="auto">
        <a:xfrm>
          <a:off x="330200" y="2425700"/>
          <a:ext cx="16624300" cy="3048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2</xdr:col>
      <xdr:colOff>490924</xdr:colOff>
      <xdr:row>1</xdr:row>
      <xdr:rowOff>234790</xdr:rowOff>
    </xdr:from>
    <xdr:to>
      <xdr:col>3</xdr:col>
      <xdr:colOff>170755</xdr:colOff>
      <xdr:row>4</xdr:row>
      <xdr:rowOff>234790</xdr:rowOff>
    </xdr:to>
    <xdr:sp macro="" textlink="">
      <xdr:nvSpPr>
        <xdr:cNvPr id="3" name="AutoShape 116">
          <a:hlinkClick xmlns:r="http://schemas.openxmlformats.org/officeDocument/2006/relationships" r:id="rId1" tooltip="Presione Click para ir a la Página Principal"/>
          <a:extLst>
            <a:ext uri="{FF2B5EF4-FFF2-40B4-BE49-F238E27FC236}">
              <a16:creationId xmlns:a16="http://schemas.microsoft.com/office/drawing/2014/main" id="{C8FC470B-4FAF-EC40-9FE4-9754772230B6}"/>
            </a:ext>
          </a:extLst>
        </xdr:cNvPr>
        <xdr:cNvSpPr>
          <a:spLocks noChangeArrowheads="1"/>
        </xdr:cNvSpPr>
      </xdr:nvSpPr>
      <xdr:spPr bwMode="auto">
        <a:xfrm>
          <a:off x="2992824" y="844390"/>
          <a:ext cx="1851531" cy="723900"/>
        </a:xfrm>
        <a:prstGeom prst="flowChartTerminator">
          <a:avLst/>
        </a:prstGeom>
        <a:solidFill>
          <a:srgbClr val="FF0000"/>
        </a:solidFill>
        <a:ln w="9525">
          <a:noFill/>
          <a:miter lim="800000"/>
          <a:headEnd/>
          <a:tailEnd/>
        </a:ln>
        <a:effectLst>
          <a:prstShdw prst="shdw17" dist="17961" dir="2700000">
            <a:srgbClr val="FF0000">
              <a:gamma/>
              <a:shade val="60000"/>
              <a:invGamma/>
            </a:srgbClr>
          </a:prstShdw>
        </a:effectLst>
      </xdr:spPr>
      <xdr:txBody>
        <a:bodyPr vertOverflow="clip" wrap="square" lIns="27432" tIns="22860" rIns="27432" bIns="22860" anchor="ctr" upright="1"/>
        <a:lstStyle/>
        <a:p>
          <a:pPr algn="ctr" rtl="1">
            <a:defRPr sz="1000"/>
          </a:pPr>
          <a:r>
            <a:rPr lang="es-ES" sz="1000" b="1" i="0" strike="noStrike">
              <a:solidFill>
                <a:srgbClr val="FFFFFF"/>
              </a:solidFill>
              <a:latin typeface="Arial"/>
              <a:cs typeface="Arial"/>
            </a:rPr>
            <a:t>Principal</a:t>
          </a:r>
        </a:p>
      </xdr:txBody>
    </xdr:sp>
    <xdr:clientData/>
  </xdr:twoCellAnchor>
  <xdr:twoCellAnchor editAs="oneCell">
    <xdr:from>
      <xdr:col>1</xdr:col>
      <xdr:colOff>234790</xdr:colOff>
      <xdr:row>1</xdr:row>
      <xdr:rowOff>21345</xdr:rowOff>
    </xdr:from>
    <xdr:to>
      <xdr:col>1</xdr:col>
      <xdr:colOff>1389529</xdr:colOff>
      <xdr:row>5</xdr:row>
      <xdr:rowOff>23218</xdr:rowOff>
    </xdr:to>
    <xdr:pic>
      <xdr:nvPicPr>
        <xdr:cNvPr id="4" name="image1.jpeg">
          <a:extLst>
            <a:ext uri="{FF2B5EF4-FFF2-40B4-BE49-F238E27FC236}">
              <a16:creationId xmlns:a16="http://schemas.microsoft.com/office/drawing/2014/main" id="{3E610BC7-60FA-C943-A860-5F072E49A978}"/>
            </a:ext>
          </a:extLst>
        </xdr:cNvPr>
        <xdr:cNvPicPr/>
      </xdr:nvPicPr>
      <xdr:blipFill>
        <a:blip xmlns:r="http://schemas.openxmlformats.org/officeDocument/2006/relationships" r:embed="rId2" cstate="print"/>
        <a:stretch>
          <a:fillRect/>
        </a:stretch>
      </xdr:blipFill>
      <xdr:spPr>
        <a:xfrm>
          <a:off x="563496" y="230521"/>
          <a:ext cx="1154739" cy="69583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9</xdr:col>
      <xdr:colOff>0</xdr:colOff>
      <xdr:row>26</xdr:row>
      <xdr:rowOff>104775</xdr:rowOff>
    </xdr:from>
    <xdr:to>
      <xdr:col>10</xdr:col>
      <xdr:colOff>0</xdr:colOff>
      <xdr:row>27</xdr:row>
      <xdr:rowOff>333375</xdr:rowOff>
    </xdr:to>
    <xdr:sp macro="" textlink="">
      <xdr:nvSpPr>
        <xdr:cNvPr id="2" name="Rectangle 49">
          <a:hlinkClick xmlns:r="http://schemas.openxmlformats.org/officeDocument/2006/relationships" r:id="rId1"/>
          <a:extLst>
            <a:ext uri="{FF2B5EF4-FFF2-40B4-BE49-F238E27FC236}">
              <a16:creationId xmlns:a16="http://schemas.microsoft.com/office/drawing/2014/main" id="{4EAAD5DD-7C36-8A4F-B026-9F9A05075FE2}"/>
            </a:ext>
          </a:extLst>
        </xdr:cNvPr>
        <xdr:cNvSpPr>
          <a:spLocks noChangeArrowheads="1"/>
        </xdr:cNvSpPr>
      </xdr:nvSpPr>
      <xdr:spPr bwMode="auto">
        <a:xfrm>
          <a:off x="12369800" y="5184775"/>
          <a:ext cx="558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85725</xdr:colOff>
      <xdr:row>25</xdr:row>
      <xdr:rowOff>76200</xdr:rowOff>
    </xdr:from>
    <xdr:to>
      <xdr:col>9</xdr:col>
      <xdr:colOff>466725</xdr:colOff>
      <xdr:row>26</xdr:row>
      <xdr:rowOff>57150</xdr:rowOff>
    </xdr:to>
    <xdr:grpSp>
      <xdr:nvGrpSpPr>
        <xdr:cNvPr id="25" name="Group 145">
          <a:extLst>
            <a:ext uri="{FF2B5EF4-FFF2-40B4-BE49-F238E27FC236}">
              <a16:creationId xmlns:a16="http://schemas.microsoft.com/office/drawing/2014/main" id="{0D549CDF-075F-E949-A48F-39A4250685D7}"/>
            </a:ext>
          </a:extLst>
        </xdr:cNvPr>
        <xdr:cNvGrpSpPr>
          <a:grpSpLocks/>
        </xdr:cNvGrpSpPr>
      </xdr:nvGrpSpPr>
      <xdr:grpSpPr bwMode="auto">
        <a:xfrm>
          <a:off x="13783235" y="5613774"/>
          <a:ext cx="0" cy="149038"/>
          <a:chOff x="1354" y="1251"/>
          <a:chExt cx="539" cy="406"/>
        </a:xfrm>
      </xdr:grpSpPr>
      <xdr:sp macro="" textlink="">
        <xdr:nvSpPr>
          <xdr:cNvPr id="26" name="Freeform 146">
            <a:extLst>
              <a:ext uri="{FF2B5EF4-FFF2-40B4-BE49-F238E27FC236}">
                <a16:creationId xmlns:a16="http://schemas.microsoft.com/office/drawing/2014/main" id="{02F271AC-6446-4245-7397-A05EDE392EA9}"/>
              </a:ext>
            </a:extLst>
          </xdr:cNvPr>
          <xdr:cNvSpPr>
            <a:spLocks/>
          </xdr:cNvSpPr>
        </xdr:nvSpPr>
        <xdr:spPr bwMode="auto">
          <a:xfrm>
            <a:off x="1354" y="1251"/>
            <a:ext cx="539" cy="406"/>
          </a:xfrm>
          <a:custGeom>
            <a:avLst/>
            <a:gdLst>
              <a:gd name="T0" fmla="*/ 172 w 539"/>
              <a:gd name="T1" fmla="*/ 405 h 406"/>
              <a:gd name="T2" fmla="*/ 172 w 539"/>
              <a:gd name="T3" fmla="*/ 315 h 406"/>
              <a:gd name="T4" fmla="*/ 66 w 539"/>
              <a:gd name="T5" fmla="*/ 315 h 406"/>
              <a:gd name="T6" fmla="*/ 54 w 539"/>
              <a:gd name="T7" fmla="*/ 311 h 406"/>
              <a:gd name="T8" fmla="*/ 44 w 539"/>
              <a:gd name="T9" fmla="*/ 309 h 406"/>
              <a:gd name="T10" fmla="*/ 33 w 539"/>
              <a:gd name="T11" fmla="*/ 302 h 406"/>
              <a:gd name="T12" fmla="*/ 23 w 539"/>
              <a:gd name="T13" fmla="*/ 294 h 406"/>
              <a:gd name="T14" fmla="*/ 14 w 539"/>
              <a:gd name="T15" fmla="*/ 285 h 406"/>
              <a:gd name="T16" fmla="*/ 7 w 539"/>
              <a:gd name="T17" fmla="*/ 275 h 406"/>
              <a:gd name="T18" fmla="*/ 4 w 539"/>
              <a:gd name="T19" fmla="*/ 267 h 406"/>
              <a:gd name="T20" fmla="*/ 0 w 539"/>
              <a:gd name="T21" fmla="*/ 255 h 406"/>
              <a:gd name="T22" fmla="*/ 0 w 539"/>
              <a:gd name="T23" fmla="*/ 244 h 406"/>
              <a:gd name="T24" fmla="*/ 0 w 539"/>
              <a:gd name="T25" fmla="*/ 232 h 406"/>
              <a:gd name="T26" fmla="*/ 4 w 539"/>
              <a:gd name="T27" fmla="*/ 219 h 406"/>
              <a:gd name="T28" fmla="*/ 11 w 539"/>
              <a:gd name="T29" fmla="*/ 206 h 406"/>
              <a:gd name="T30" fmla="*/ 20 w 539"/>
              <a:gd name="T31" fmla="*/ 194 h 406"/>
              <a:gd name="T32" fmla="*/ 31 w 539"/>
              <a:gd name="T33" fmla="*/ 184 h 406"/>
              <a:gd name="T34" fmla="*/ 44 w 539"/>
              <a:gd name="T35" fmla="*/ 175 h 406"/>
              <a:gd name="T36" fmla="*/ 53 w 539"/>
              <a:gd name="T37" fmla="*/ 168 h 406"/>
              <a:gd name="T38" fmla="*/ 65 w 539"/>
              <a:gd name="T39" fmla="*/ 164 h 406"/>
              <a:gd name="T40" fmla="*/ 175 w 539"/>
              <a:gd name="T41" fmla="*/ 164 h 406"/>
              <a:gd name="T42" fmla="*/ 175 w 539"/>
              <a:gd name="T43" fmla="*/ 85 h 406"/>
              <a:gd name="T44" fmla="*/ 179 w 539"/>
              <a:gd name="T45" fmla="*/ 75 h 406"/>
              <a:gd name="T46" fmla="*/ 185 w 539"/>
              <a:gd name="T47" fmla="*/ 62 h 406"/>
              <a:gd name="T48" fmla="*/ 192 w 539"/>
              <a:gd name="T49" fmla="*/ 50 h 406"/>
              <a:gd name="T50" fmla="*/ 202 w 539"/>
              <a:gd name="T51" fmla="*/ 37 h 406"/>
              <a:gd name="T52" fmla="*/ 214 w 539"/>
              <a:gd name="T53" fmla="*/ 26 h 406"/>
              <a:gd name="T54" fmla="*/ 225 w 539"/>
              <a:gd name="T55" fmla="*/ 16 h 406"/>
              <a:gd name="T56" fmla="*/ 236 w 539"/>
              <a:gd name="T57" fmla="*/ 10 h 406"/>
              <a:gd name="T58" fmla="*/ 250 w 539"/>
              <a:gd name="T59" fmla="*/ 3 h 406"/>
              <a:gd name="T60" fmla="*/ 266 w 539"/>
              <a:gd name="T61" fmla="*/ 0 h 406"/>
              <a:gd name="T62" fmla="*/ 281 w 539"/>
              <a:gd name="T63" fmla="*/ 0 h 406"/>
              <a:gd name="T64" fmla="*/ 298 w 539"/>
              <a:gd name="T65" fmla="*/ 2 h 406"/>
              <a:gd name="T66" fmla="*/ 312 w 539"/>
              <a:gd name="T67" fmla="*/ 9 h 406"/>
              <a:gd name="T68" fmla="*/ 324 w 539"/>
              <a:gd name="T69" fmla="*/ 15 h 406"/>
              <a:gd name="T70" fmla="*/ 337 w 539"/>
              <a:gd name="T71" fmla="*/ 26 h 406"/>
              <a:gd name="T72" fmla="*/ 351 w 539"/>
              <a:gd name="T73" fmla="*/ 39 h 406"/>
              <a:gd name="T74" fmla="*/ 362 w 539"/>
              <a:gd name="T75" fmla="*/ 50 h 406"/>
              <a:gd name="T76" fmla="*/ 367 w 539"/>
              <a:gd name="T77" fmla="*/ 62 h 406"/>
              <a:gd name="T78" fmla="*/ 372 w 539"/>
              <a:gd name="T79" fmla="*/ 75 h 406"/>
              <a:gd name="T80" fmla="*/ 375 w 539"/>
              <a:gd name="T81" fmla="*/ 90 h 406"/>
              <a:gd name="T82" fmla="*/ 375 w 539"/>
              <a:gd name="T83" fmla="*/ 163 h 406"/>
              <a:gd name="T84" fmla="*/ 478 w 539"/>
              <a:gd name="T85" fmla="*/ 163 h 406"/>
              <a:gd name="T86" fmla="*/ 490 w 539"/>
              <a:gd name="T87" fmla="*/ 168 h 406"/>
              <a:gd name="T88" fmla="*/ 501 w 539"/>
              <a:gd name="T89" fmla="*/ 175 h 406"/>
              <a:gd name="T90" fmla="*/ 511 w 539"/>
              <a:gd name="T91" fmla="*/ 183 h 406"/>
              <a:gd name="T92" fmla="*/ 521 w 539"/>
              <a:gd name="T93" fmla="*/ 193 h 406"/>
              <a:gd name="T94" fmla="*/ 529 w 539"/>
              <a:gd name="T95" fmla="*/ 203 h 406"/>
              <a:gd name="T96" fmla="*/ 536 w 539"/>
              <a:gd name="T97" fmla="*/ 215 h 406"/>
              <a:gd name="T98" fmla="*/ 538 w 539"/>
              <a:gd name="T99" fmla="*/ 228 h 406"/>
              <a:gd name="T100" fmla="*/ 539 w 539"/>
              <a:gd name="T101" fmla="*/ 240 h 406"/>
              <a:gd name="T102" fmla="*/ 539 w 539"/>
              <a:gd name="T103" fmla="*/ 254 h 406"/>
              <a:gd name="T104" fmla="*/ 536 w 539"/>
              <a:gd name="T105" fmla="*/ 266 h 406"/>
              <a:gd name="T106" fmla="*/ 529 w 539"/>
              <a:gd name="T107" fmla="*/ 279 h 406"/>
              <a:gd name="T108" fmla="*/ 521 w 539"/>
              <a:gd name="T109" fmla="*/ 289 h 406"/>
              <a:gd name="T110" fmla="*/ 512 w 539"/>
              <a:gd name="T111" fmla="*/ 299 h 406"/>
              <a:gd name="T112" fmla="*/ 501 w 539"/>
              <a:gd name="T113" fmla="*/ 306 h 406"/>
              <a:gd name="T114" fmla="*/ 477 w 539"/>
              <a:gd name="T115" fmla="*/ 315 h 406"/>
              <a:gd name="T116" fmla="*/ 375 w 539"/>
              <a:gd name="T117" fmla="*/ 315 h 406"/>
              <a:gd name="T118" fmla="*/ 375 w 539"/>
              <a:gd name="T119" fmla="*/ 406 h 406"/>
              <a:gd name="T120" fmla="*/ 172 w 539"/>
              <a:gd name="T121" fmla="*/ 405 h 40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 name="T183" fmla="*/ 0 w 539"/>
              <a:gd name="T184" fmla="*/ 0 h 406"/>
              <a:gd name="T185" fmla="*/ 539 w 539"/>
              <a:gd name="T186" fmla="*/ 406 h 406"/>
            </a:gdLst>
            <a:ahLst/>
            <a:cxnLst>
              <a:cxn ang="T122">
                <a:pos x="T0" y="T1"/>
              </a:cxn>
              <a:cxn ang="T123">
                <a:pos x="T2" y="T3"/>
              </a:cxn>
              <a:cxn ang="T124">
                <a:pos x="T4" y="T5"/>
              </a:cxn>
              <a:cxn ang="T125">
                <a:pos x="T6" y="T7"/>
              </a:cxn>
              <a:cxn ang="T126">
                <a:pos x="T8" y="T9"/>
              </a:cxn>
              <a:cxn ang="T127">
                <a:pos x="T10" y="T11"/>
              </a:cxn>
              <a:cxn ang="T128">
                <a:pos x="T12" y="T13"/>
              </a:cxn>
              <a:cxn ang="T129">
                <a:pos x="T14" y="T15"/>
              </a:cxn>
              <a:cxn ang="T130">
                <a:pos x="T16" y="T17"/>
              </a:cxn>
              <a:cxn ang="T131">
                <a:pos x="T18" y="T19"/>
              </a:cxn>
              <a:cxn ang="T132">
                <a:pos x="T20" y="T21"/>
              </a:cxn>
              <a:cxn ang="T133">
                <a:pos x="T22" y="T23"/>
              </a:cxn>
              <a:cxn ang="T134">
                <a:pos x="T24" y="T25"/>
              </a:cxn>
              <a:cxn ang="T135">
                <a:pos x="T26" y="T27"/>
              </a:cxn>
              <a:cxn ang="T136">
                <a:pos x="T28" y="T29"/>
              </a:cxn>
              <a:cxn ang="T137">
                <a:pos x="T30" y="T31"/>
              </a:cxn>
              <a:cxn ang="T138">
                <a:pos x="T32" y="T33"/>
              </a:cxn>
              <a:cxn ang="T139">
                <a:pos x="T34" y="T35"/>
              </a:cxn>
              <a:cxn ang="T140">
                <a:pos x="T36" y="T37"/>
              </a:cxn>
              <a:cxn ang="T141">
                <a:pos x="T38" y="T39"/>
              </a:cxn>
              <a:cxn ang="T142">
                <a:pos x="T40" y="T41"/>
              </a:cxn>
              <a:cxn ang="T143">
                <a:pos x="T42" y="T43"/>
              </a:cxn>
              <a:cxn ang="T144">
                <a:pos x="T44" y="T45"/>
              </a:cxn>
              <a:cxn ang="T145">
                <a:pos x="T46" y="T47"/>
              </a:cxn>
              <a:cxn ang="T146">
                <a:pos x="T48" y="T49"/>
              </a:cxn>
              <a:cxn ang="T147">
                <a:pos x="T50" y="T51"/>
              </a:cxn>
              <a:cxn ang="T148">
                <a:pos x="T52" y="T53"/>
              </a:cxn>
              <a:cxn ang="T149">
                <a:pos x="T54" y="T55"/>
              </a:cxn>
              <a:cxn ang="T150">
                <a:pos x="T56" y="T57"/>
              </a:cxn>
              <a:cxn ang="T151">
                <a:pos x="T58" y="T59"/>
              </a:cxn>
              <a:cxn ang="T152">
                <a:pos x="T60" y="T61"/>
              </a:cxn>
              <a:cxn ang="T153">
                <a:pos x="T62" y="T63"/>
              </a:cxn>
              <a:cxn ang="T154">
                <a:pos x="T64" y="T65"/>
              </a:cxn>
              <a:cxn ang="T155">
                <a:pos x="T66" y="T67"/>
              </a:cxn>
              <a:cxn ang="T156">
                <a:pos x="T68" y="T69"/>
              </a:cxn>
              <a:cxn ang="T157">
                <a:pos x="T70" y="T71"/>
              </a:cxn>
              <a:cxn ang="T158">
                <a:pos x="T72" y="T73"/>
              </a:cxn>
              <a:cxn ang="T159">
                <a:pos x="T74" y="T75"/>
              </a:cxn>
              <a:cxn ang="T160">
                <a:pos x="T76" y="T77"/>
              </a:cxn>
              <a:cxn ang="T161">
                <a:pos x="T78" y="T79"/>
              </a:cxn>
              <a:cxn ang="T162">
                <a:pos x="T80" y="T81"/>
              </a:cxn>
              <a:cxn ang="T163">
                <a:pos x="T82" y="T83"/>
              </a:cxn>
              <a:cxn ang="T164">
                <a:pos x="T84" y="T85"/>
              </a:cxn>
              <a:cxn ang="T165">
                <a:pos x="T86" y="T87"/>
              </a:cxn>
              <a:cxn ang="T166">
                <a:pos x="T88" y="T89"/>
              </a:cxn>
              <a:cxn ang="T167">
                <a:pos x="T90" y="T91"/>
              </a:cxn>
              <a:cxn ang="T168">
                <a:pos x="T92" y="T93"/>
              </a:cxn>
              <a:cxn ang="T169">
                <a:pos x="T94" y="T95"/>
              </a:cxn>
              <a:cxn ang="T170">
                <a:pos x="T96" y="T97"/>
              </a:cxn>
              <a:cxn ang="T171">
                <a:pos x="T98" y="T99"/>
              </a:cxn>
              <a:cxn ang="T172">
                <a:pos x="T100" y="T101"/>
              </a:cxn>
              <a:cxn ang="T173">
                <a:pos x="T102" y="T103"/>
              </a:cxn>
              <a:cxn ang="T174">
                <a:pos x="T104" y="T105"/>
              </a:cxn>
              <a:cxn ang="T175">
                <a:pos x="T106" y="T107"/>
              </a:cxn>
              <a:cxn ang="T176">
                <a:pos x="T108" y="T109"/>
              </a:cxn>
              <a:cxn ang="T177">
                <a:pos x="T110" y="T111"/>
              </a:cxn>
              <a:cxn ang="T178">
                <a:pos x="T112" y="T113"/>
              </a:cxn>
              <a:cxn ang="T179">
                <a:pos x="T114" y="T115"/>
              </a:cxn>
              <a:cxn ang="T180">
                <a:pos x="T116" y="T117"/>
              </a:cxn>
              <a:cxn ang="T181">
                <a:pos x="T118" y="T119"/>
              </a:cxn>
              <a:cxn ang="T182">
                <a:pos x="T120" y="T121"/>
              </a:cxn>
            </a:cxnLst>
            <a:rect l="T183" t="T184" r="T185" b="T186"/>
            <a:pathLst>
              <a:path w="539" h="406">
                <a:moveTo>
                  <a:pt x="172" y="405"/>
                </a:moveTo>
                <a:lnTo>
                  <a:pt x="172" y="315"/>
                </a:lnTo>
                <a:lnTo>
                  <a:pt x="66" y="315"/>
                </a:lnTo>
                <a:lnTo>
                  <a:pt x="54" y="311"/>
                </a:lnTo>
                <a:lnTo>
                  <a:pt x="44" y="309"/>
                </a:lnTo>
                <a:lnTo>
                  <a:pt x="33" y="302"/>
                </a:lnTo>
                <a:lnTo>
                  <a:pt x="23" y="294"/>
                </a:lnTo>
                <a:lnTo>
                  <a:pt x="14" y="285"/>
                </a:lnTo>
                <a:lnTo>
                  <a:pt x="7" y="275"/>
                </a:lnTo>
                <a:lnTo>
                  <a:pt x="4" y="267"/>
                </a:lnTo>
                <a:lnTo>
                  <a:pt x="0" y="255"/>
                </a:lnTo>
                <a:lnTo>
                  <a:pt x="0" y="244"/>
                </a:lnTo>
                <a:lnTo>
                  <a:pt x="0" y="232"/>
                </a:lnTo>
                <a:lnTo>
                  <a:pt x="4" y="219"/>
                </a:lnTo>
                <a:lnTo>
                  <a:pt x="11" y="206"/>
                </a:lnTo>
                <a:lnTo>
                  <a:pt x="20" y="194"/>
                </a:lnTo>
                <a:lnTo>
                  <a:pt x="31" y="184"/>
                </a:lnTo>
                <a:lnTo>
                  <a:pt x="44" y="175"/>
                </a:lnTo>
                <a:lnTo>
                  <a:pt x="53" y="168"/>
                </a:lnTo>
                <a:lnTo>
                  <a:pt x="65" y="164"/>
                </a:lnTo>
                <a:lnTo>
                  <a:pt x="175" y="164"/>
                </a:lnTo>
                <a:lnTo>
                  <a:pt x="175" y="85"/>
                </a:lnTo>
                <a:lnTo>
                  <a:pt x="179" y="75"/>
                </a:lnTo>
                <a:lnTo>
                  <a:pt x="185" y="62"/>
                </a:lnTo>
                <a:lnTo>
                  <a:pt x="192" y="50"/>
                </a:lnTo>
                <a:lnTo>
                  <a:pt x="202" y="37"/>
                </a:lnTo>
                <a:lnTo>
                  <a:pt x="214" y="26"/>
                </a:lnTo>
                <a:lnTo>
                  <a:pt x="225" y="16"/>
                </a:lnTo>
                <a:lnTo>
                  <a:pt x="236" y="10"/>
                </a:lnTo>
                <a:lnTo>
                  <a:pt x="250" y="3"/>
                </a:lnTo>
                <a:lnTo>
                  <a:pt x="266" y="0"/>
                </a:lnTo>
                <a:lnTo>
                  <a:pt x="281" y="0"/>
                </a:lnTo>
                <a:lnTo>
                  <a:pt x="298" y="2"/>
                </a:lnTo>
                <a:lnTo>
                  <a:pt x="312" y="9"/>
                </a:lnTo>
                <a:lnTo>
                  <a:pt x="324" y="15"/>
                </a:lnTo>
                <a:lnTo>
                  <a:pt x="337" y="26"/>
                </a:lnTo>
                <a:lnTo>
                  <a:pt x="351" y="39"/>
                </a:lnTo>
                <a:lnTo>
                  <a:pt x="362" y="50"/>
                </a:lnTo>
                <a:lnTo>
                  <a:pt x="367" y="62"/>
                </a:lnTo>
                <a:lnTo>
                  <a:pt x="372" y="75"/>
                </a:lnTo>
                <a:lnTo>
                  <a:pt x="375" y="90"/>
                </a:lnTo>
                <a:lnTo>
                  <a:pt x="375" y="163"/>
                </a:lnTo>
                <a:lnTo>
                  <a:pt x="478" y="163"/>
                </a:lnTo>
                <a:lnTo>
                  <a:pt x="490" y="168"/>
                </a:lnTo>
                <a:lnTo>
                  <a:pt x="501" y="175"/>
                </a:lnTo>
                <a:lnTo>
                  <a:pt x="511" y="183"/>
                </a:lnTo>
                <a:lnTo>
                  <a:pt x="521" y="193"/>
                </a:lnTo>
                <a:lnTo>
                  <a:pt x="529" y="203"/>
                </a:lnTo>
                <a:lnTo>
                  <a:pt x="536" y="215"/>
                </a:lnTo>
                <a:lnTo>
                  <a:pt x="538" y="228"/>
                </a:lnTo>
                <a:lnTo>
                  <a:pt x="539" y="240"/>
                </a:lnTo>
                <a:lnTo>
                  <a:pt x="539" y="254"/>
                </a:lnTo>
                <a:lnTo>
                  <a:pt x="536" y="266"/>
                </a:lnTo>
                <a:lnTo>
                  <a:pt x="529" y="279"/>
                </a:lnTo>
                <a:lnTo>
                  <a:pt x="521" y="289"/>
                </a:lnTo>
                <a:lnTo>
                  <a:pt x="512" y="299"/>
                </a:lnTo>
                <a:lnTo>
                  <a:pt x="501" y="306"/>
                </a:lnTo>
                <a:lnTo>
                  <a:pt x="477" y="315"/>
                </a:lnTo>
                <a:lnTo>
                  <a:pt x="375" y="315"/>
                </a:lnTo>
                <a:lnTo>
                  <a:pt x="375" y="406"/>
                </a:lnTo>
                <a:lnTo>
                  <a:pt x="172" y="405"/>
                </a:lnTo>
                <a:close/>
              </a:path>
            </a:pathLst>
          </a:custGeom>
          <a:solidFill>
            <a:srgbClr val="E07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7" name="Oval 147">
            <a:extLst>
              <a:ext uri="{FF2B5EF4-FFF2-40B4-BE49-F238E27FC236}">
                <a16:creationId xmlns:a16="http://schemas.microsoft.com/office/drawing/2014/main" id="{1B8A1A2D-EE4F-031E-0CC5-EE7F6BEC3290}"/>
              </a:ext>
            </a:extLst>
          </xdr:cNvPr>
          <xdr:cNvSpPr>
            <a:spLocks noChangeArrowheads="1"/>
          </xdr:cNvSpPr>
        </xdr:nvSpPr>
        <xdr:spPr bwMode="auto">
          <a:xfrm>
            <a:off x="1551" y="1418"/>
            <a:ext cx="153" cy="152"/>
          </a:xfrm>
          <a:prstGeom prst="ellipse">
            <a:avLst/>
          </a:prstGeom>
          <a:solidFill>
            <a:srgbClr val="FFA040"/>
          </a:solidFill>
          <a:ln w="15875">
            <a:solidFill>
              <a:srgbClr val="000000"/>
            </a:solidFill>
            <a:round/>
            <a:headEnd/>
            <a:tailEnd/>
          </a:ln>
        </xdr:spPr>
      </xdr:sp>
    </xdr:grpSp>
    <xdr:clientData/>
  </xdr:twoCellAnchor>
  <xdr:twoCellAnchor editAs="oneCell">
    <xdr:from>
      <xdr:col>0</xdr:col>
      <xdr:colOff>831103</xdr:colOff>
      <xdr:row>2</xdr:row>
      <xdr:rowOff>149412</xdr:rowOff>
    </xdr:from>
    <xdr:to>
      <xdr:col>1</xdr:col>
      <xdr:colOff>1220073</xdr:colOff>
      <xdr:row>8</xdr:row>
      <xdr:rowOff>278869</xdr:rowOff>
    </xdr:to>
    <xdr:pic>
      <xdr:nvPicPr>
        <xdr:cNvPr id="29" name="image1.jpeg">
          <a:extLst>
            <a:ext uri="{FF2B5EF4-FFF2-40B4-BE49-F238E27FC236}">
              <a16:creationId xmlns:a16="http://schemas.microsoft.com/office/drawing/2014/main" id="{00C94D52-ED40-324B-8935-B7FCD700EAD7}"/>
            </a:ext>
          </a:extLst>
        </xdr:cNvPr>
        <xdr:cNvPicPr/>
      </xdr:nvPicPr>
      <xdr:blipFill>
        <a:blip xmlns:r="http://schemas.openxmlformats.org/officeDocument/2006/relationships" r:embed="rId2" cstate="print"/>
        <a:stretch>
          <a:fillRect/>
        </a:stretch>
      </xdr:blipFill>
      <xdr:spPr>
        <a:xfrm>
          <a:off x="831103" y="485588"/>
          <a:ext cx="1584264" cy="1137987"/>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7</xdr:row>
      <xdr:rowOff>0</xdr:rowOff>
    </xdr:from>
    <xdr:to>
      <xdr:col>12</xdr:col>
      <xdr:colOff>0</xdr:colOff>
      <xdr:row>13</xdr:row>
      <xdr:rowOff>0</xdr:rowOff>
    </xdr:to>
    <xdr:sp macro="" textlink="">
      <xdr:nvSpPr>
        <xdr:cNvPr id="2" name="AutoShape 23">
          <a:extLst>
            <a:ext uri="{FF2B5EF4-FFF2-40B4-BE49-F238E27FC236}">
              <a16:creationId xmlns:a16="http://schemas.microsoft.com/office/drawing/2014/main" id="{68ACFC18-6C42-2145-914D-8E0298116820}"/>
            </a:ext>
          </a:extLst>
        </xdr:cNvPr>
        <xdr:cNvSpPr>
          <a:spLocks noChangeArrowheads="1"/>
        </xdr:cNvSpPr>
      </xdr:nvSpPr>
      <xdr:spPr bwMode="auto">
        <a:xfrm>
          <a:off x="330200" y="1422400"/>
          <a:ext cx="18808700" cy="12192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2</xdr:col>
      <xdr:colOff>490924</xdr:colOff>
      <xdr:row>1</xdr:row>
      <xdr:rowOff>234790</xdr:rowOff>
    </xdr:from>
    <xdr:to>
      <xdr:col>3</xdr:col>
      <xdr:colOff>170755</xdr:colOff>
      <xdr:row>4</xdr:row>
      <xdr:rowOff>234790</xdr:rowOff>
    </xdr:to>
    <xdr:sp macro="" textlink="">
      <xdr:nvSpPr>
        <xdr:cNvPr id="5" name="AutoShape 116">
          <a:hlinkClick xmlns:r="http://schemas.openxmlformats.org/officeDocument/2006/relationships" r:id="rId1" tooltip="Presione Click para ir a la Página Principal"/>
          <a:extLst>
            <a:ext uri="{FF2B5EF4-FFF2-40B4-BE49-F238E27FC236}">
              <a16:creationId xmlns:a16="http://schemas.microsoft.com/office/drawing/2014/main" id="{1DC0A9D5-F423-A546-88CE-62DE617C8EB0}"/>
            </a:ext>
          </a:extLst>
        </xdr:cNvPr>
        <xdr:cNvSpPr>
          <a:spLocks noChangeArrowheads="1"/>
        </xdr:cNvSpPr>
      </xdr:nvSpPr>
      <xdr:spPr bwMode="auto">
        <a:xfrm>
          <a:off x="2988235" y="843109"/>
          <a:ext cx="1846302" cy="736387"/>
        </a:xfrm>
        <a:prstGeom prst="flowChartTerminator">
          <a:avLst/>
        </a:prstGeom>
        <a:solidFill>
          <a:srgbClr val="FF0000"/>
        </a:solidFill>
        <a:ln w="9525">
          <a:noFill/>
          <a:miter lim="800000"/>
          <a:headEnd/>
          <a:tailEnd/>
        </a:ln>
        <a:effectLst>
          <a:prstShdw prst="shdw17" dist="17961" dir="2700000">
            <a:srgbClr val="FF0000">
              <a:gamma/>
              <a:shade val="60000"/>
              <a:invGamma/>
            </a:srgbClr>
          </a:prstShdw>
        </a:effectLst>
      </xdr:spPr>
      <xdr:txBody>
        <a:bodyPr vertOverflow="clip" wrap="square" lIns="27432" tIns="22860" rIns="27432" bIns="22860" anchor="ctr" upright="1"/>
        <a:lstStyle/>
        <a:p>
          <a:pPr algn="ctr" rtl="1">
            <a:defRPr sz="1000"/>
          </a:pPr>
          <a:r>
            <a:rPr lang="es-ES" sz="1000" b="1" i="0" strike="noStrike">
              <a:solidFill>
                <a:srgbClr val="FFFFFF"/>
              </a:solidFill>
              <a:latin typeface="Arial"/>
              <a:cs typeface="Arial"/>
            </a:rPr>
            <a:t>Principal</a:t>
          </a:r>
        </a:p>
      </xdr:txBody>
    </xdr:sp>
    <xdr:clientData/>
  </xdr:twoCellAnchor>
  <xdr:twoCellAnchor editAs="oneCell">
    <xdr:from>
      <xdr:col>1</xdr:col>
      <xdr:colOff>234790</xdr:colOff>
      <xdr:row>1</xdr:row>
      <xdr:rowOff>21345</xdr:rowOff>
    </xdr:from>
    <xdr:to>
      <xdr:col>1</xdr:col>
      <xdr:colOff>1819054</xdr:colOff>
      <xdr:row>5</xdr:row>
      <xdr:rowOff>177483</xdr:rowOff>
    </xdr:to>
    <xdr:pic>
      <xdr:nvPicPr>
        <xdr:cNvPr id="6" name="image1.jpeg">
          <a:extLst>
            <a:ext uri="{FF2B5EF4-FFF2-40B4-BE49-F238E27FC236}">
              <a16:creationId xmlns:a16="http://schemas.microsoft.com/office/drawing/2014/main" id="{88B452E4-B3B9-A544-8E46-349A6A50B891}"/>
            </a:ext>
          </a:extLst>
        </xdr:cNvPr>
        <xdr:cNvPicPr/>
      </xdr:nvPicPr>
      <xdr:blipFill>
        <a:blip xmlns:r="http://schemas.openxmlformats.org/officeDocument/2006/relationships" r:embed="rId2" cstate="print"/>
        <a:stretch>
          <a:fillRect/>
        </a:stretch>
      </xdr:blipFill>
      <xdr:spPr>
        <a:xfrm>
          <a:off x="565630" y="629664"/>
          <a:ext cx="1584264" cy="113798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stridestrada/Desktop/07%20Tablero%20de%20mand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RO"/>
      <sheetName val="1"/>
      <sheetName val="CALIDAD "/>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s>
    <sheetDataSet>
      <sheetData sheetId="0" refreshError="1"/>
      <sheetData sheetId="1" refreshError="1">
        <row r="8">
          <cell r="C8">
            <v>2.83</v>
          </cell>
          <cell r="BC8">
            <v>2.83</v>
          </cell>
          <cell r="BD8" t="str">
            <v>SOBRESALIENTE</v>
          </cell>
        </row>
        <row r="9">
          <cell r="BC9" t="str">
            <v/>
          </cell>
          <cell r="BD9" t="str">
            <v/>
          </cell>
        </row>
        <row r="10">
          <cell r="A10" t="str">
            <v>2021-1</v>
          </cell>
          <cell r="B10">
            <v>2</v>
          </cell>
          <cell r="BC10" t="str">
            <v/>
          </cell>
          <cell r="BD10" t="str">
            <v/>
          </cell>
        </row>
        <row r="11">
          <cell r="BC11" t="str">
            <v/>
          </cell>
          <cell r="BD11" t="str">
            <v/>
          </cell>
        </row>
        <row r="12">
          <cell r="BC12" t="str">
            <v/>
          </cell>
          <cell r="BD12" t="str">
            <v/>
          </cell>
        </row>
        <row r="13">
          <cell r="A13" t="str">
            <v>2021-2</v>
          </cell>
          <cell r="B13">
            <v>2</v>
          </cell>
          <cell r="BC13" t="str">
            <v/>
          </cell>
          <cell r="BD13" t="str">
            <v/>
          </cell>
        </row>
        <row r="14">
          <cell r="BC14" t="str">
            <v/>
          </cell>
          <cell r="BD14" t="str">
            <v/>
          </cell>
        </row>
        <row r="15">
          <cell r="BC15" t="str">
            <v/>
          </cell>
          <cell r="BD15" t="str">
            <v/>
          </cell>
        </row>
        <row r="16">
          <cell r="A16" t="str">
            <v>2021-3</v>
          </cell>
          <cell r="B16">
            <v>2</v>
          </cell>
          <cell r="BC16" t="str">
            <v/>
          </cell>
          <cell r="BD16" t="str">
            <v/>
          </cell>
        </row>
        <row r="17">
          <cell r="BC17" t="str">
            <v/>
          </cell>
          <cell r="BD17" t="str">
            <v/>
          </cell>
        </row>
        <row r="18">
          <cell r="BC18" t="str">
            <v/>
          </cell>
          <cell r="BD18" t="str">
            <v/>
          </cell>
        </row>
        <row r="19">
          <cell r="A19" t="str">
            <v>2021-4</v>
          </cell>
          <cell r="B19">
            <v>2</v>
          </cell>
          <cell r="BC19" t="str">
            <v/>
          </cell>
          <cell r="BD19" t="str">
            <v/>
          </cell>
        </row>
        <row r="20">
          <cell r="BC20" t="str">
            <v/>
          </cell>
          <cell r="BD20" t="str">
            <v/>
          </cell>
        </row>
        <row r="21">
          <cell r="BC21" t="str">
            <v/>
          </cell>
          <cell r="BD21" t="str">
            <v/>
          </cell>
        </row>
        <row r="22">
          <cell r="A22" t="str">
            <v>2021 AÑO</v>
          </cell>
          <cell r="B22">
            <v>2</v>
          </cell>
          <cell r="BC22" t="str">
            <v/>
          </cell>
          <cell r="BD22" t="str">
            <v/>
          </cell>
        </row>
        <row r="23">
          <cell r="BC23" t="str">
            <v/>
          </cell>
          <cell r="BD23" t="str">
            <v/>
          </cell>
        </row>
        <row r="24">
          <cell r="BC24" t="str">
            <v/>
          </cell>
          <cell r="BD24" t="str">
            <v/>
          </cell>
        </row>
        <row r="25">
          <cell r="A25" t="str">
            <v>2022-1</v>
          </cell>
          <cell r="B25">
            <v>2</v>
          </cell>
          <cell r="BC25" t="str">
            <v/>
          </cell>
          <cell r="BD25" t="str">
            <v/>
          </cell>
        </row>
        <row r="26">
          <cell r="BC26" t="str">
            <v/>
          </cell>
          <cell r="BD26" t="str">
            <v/>
          </cell>
        </row>
        <row r="27">
          <cell r="B27">
            <v>2</v>
          </cell>
          <cell r="BC27" t="str">
            <v/>
          </cell>
          <cell r="BD27" t="str">
            <v/>
          </cell>
        </row>
        <row r="28">
          <cell r="A28" t="str">
            <v>2022-2</v>
          </cell>
          <cell r="B28">
            <v>2</v>
          </cell>
          <cell r="BC28" t="str">
            <v/>
          </cell>
          <cell r="BD28" t="str">
            <v/>
          </cell>
        </row>
        <row r="29">
          <cell r="BC29" t="str">
            <v/>
          </cell>
          <cell r="BD29" t="str">
            <v/>
          </cell>
        </row>
        <row r="30">
          <cell r="BC30" t="str">
            <v/>
          </cell>
          <cell r="BD30" t="str">
            <v/>
          </cell>
        </row>
        <row r="31">
          <cell r="A31" t="str">
            <v>2022-3</v>
          </cell>
          <cell r="B31">
            <v>2</v>
          </cell>
          <cell r="BC31" t="str">
            <v/>
          </cell>
          <cell r="BD31" t="str">
            <v/>
          </cell>
        </row>
        <row r="32">
          <cell r="BC32" t="str">
            <v/>
          </cell>
          <cell r="BD32" t="str">
            <v/>
          </cell>
        </row>
        <row r="33">
          <cell r="BC33" t="str">
            <v/>
          </cell>
          <cell r="BD33" t="str">
            <v/>
          </cell>
        </row>
        <row r="34">
          <cell r="A34" t="str">
            <v>2022-4</v>
          </cell>
          <cell r="B34">
            <v>2</v>
          </cell>
          <cell r="BC34" t="str">
            <v/>
          </cell>
          <cell r="BD34" t="str">
            <v/>
          </cell>
        </row>
        <row r="35">
          <cell r="BC35" t="str">
            <v/>
          </cell>
          <cell r="BD35" t="str">
            <v/>
          </cell>
        </row>
        <row r="36">
          <cell r="BC36" t="str">
            <v/>
          </cell>
          <cell r="BD36" t="str">
            <v/>
          </cell>
        </row>
        <row r="37">
          <cell r="A37" t="str">
            <v>2022 AÑO</v>
          </cell>
          <cell r="B37">
            <v>2</v>
          </cell>
          <cell r="BC37" t="str">
            <v/>
          </cell>
          <cell r="BD37" t="str">
            <v/>
          </cell>
        </row>
      </sheetData>
      <sheetData sheetId="2" refreshError="1"/>
      <sheetData sheetId="3" refreshError="1">
        <row r="8">
          <cell r="A8" t="str">
            <v>P.3.1 Sumatoria de la diferencia de días calendario entre la fecha en la que se asignó la cita de Medicina general de primera vez y la fecha en la cual el usuario la solicitó.</v>
          </cell>
          <cell r="BB8">
            <v>2</v>
          </cell>
          <cell r="BC8">
            <v>2</v>
          </cell>
        </row>
        <row r="9">
          <cell r="A9" t="str">
            <v>P.3.1 Número total de citas de Medicina General de primera vez asignadas.</v>
          </cell>
          <cell r="BB9">
            <v>1</v>
          </cell>
          <cell r="BC9">
            <v>1</v>
          </cell>
        </row>
        <row r="10">
          <cell r="A10" t="str">
            <v>2021-1</v>
          </cell>
          <cell r="B10">
            <v>3</v>
          </cell>
          <cell r="BB10">
            <v>2</v>
          </cell>
          <cell r="BC10">
            <v>2</v>
          </cell>
          <cell r="BD10" t="str">
            <v>SOBRESALIENTE</v>
          </cell>
        </row>
        <row r="11">
          <cell r="A11" t="str">
            <v>P.3.1 Sumatoria de la diferencia de días calendario entre la fecha en la que se asignó la cita de Medicina general de primera vez y la fecha en la cual el usuario la solicitó.</v>
          </cell>
          <cell r="BB11">
            <v>1</v>
          </cell>
          <cell r="BC11">
            <v>1</v>
          </cell>
        </row>
        <row r="12">
          <cell r="A12" t="str">
            <v>P.3.1 Número total de citas de Medicina General de primera vez asignadas.</v>
          </cell>
          <cell r="BB12">
            <v>1</v>
          </cell>
          <cell r="BC12">
            <v>1</v>
          </cell>
        </row>
        <row r="13">
          <cell r="A13" t="str">
            <v>2021-2</v>
          </cell>
          <cell r="B13">
            <v>3</v>
          </cell>
          <cell r="BB13">
            <v>1</v>
          </cell>
          <cell r="BC13">
            <v>1</v>
          </cell>
          <cell r="BD13" t="str">
            <v>SOBRESALIENTE</v>
          </cell>
        </row>
        <row r="14">
          <cell r="A14" t="str">
            <v>P.3.1 Sumatoria de la diferencia de días calendario entre la fecha en la que se asignó la cita de Medicina general de primera vez y la fecha en la cual el usuario la solicitó.</v>
          </cell>
          <cell r="BB14">
            <v>3</v>
          </cell>
          <cell r="BC14">
            <v>3</v>
          </cell>
        </row>
        <row r="15">
          <cell r="A15" t="str">
            <v>P.3.1 Número total de citas de Medicina General de primera vez asignadas.</v>
          </cell>
          <cell r="BB15">
            <v>2</v>
          </cell>
          <cell r="BC15">
            <v>2</v>
          </cell>
        </row>
        <row r="16">
          <cell r="A16" t="str">
            <v>2021-3</v>
          </cell>
          <cell r="B16">
            <v>3</v>
          </cell>
          <cell r="BB16">
            <v>1.5</v>
          </cell>
          <cell r="BC16">
            <v>1.5</v>
          </cell>
          <cell r="BD16" t="str">
            <v>SOBRESALIENTE</v>
          </cell>
        </row>
        <row r="17">
          <cell r="A17" t="str">
            <v>P.3.1 Sumatoria de la diferencia de días calendario entre la fecha en la que se asignó la cita de Medicina general de primera vez y la fecha en la cual el usuario la solicitó.</v>
          </cell>
          <cell r="BB17">
            <v>0</v>
          </cell>
          <cell r="BC17" t="str">
            <v/>
          </cell>
        </row>
        <row r="18">
          <cell r="A18" t="str">
            <v>P.3.1 Número total de citas de Medicina General de primera vez asignadas.</v>
          </cell>
          <cell r="BB18">
            <v>0</v>
          </cell>
          <cell r="BC18" t="str">
            <v/>
          </cell>
        </row>
        <row r="19">
          <cell r="A19" t="str">
            <v>2021-4</v>
          </cell>
          <cell r="B19">
            <v>3</v>
          </cell>
          <cell r="BB19" t="e">
            <v>#DIV/0!</v>
          </cell>
          <cell r="BC19" t="e">
            <v>#DIV/0!</v>
          </cell>
          <cell r="BD19" t="e">
            <v>#DIV/0!</v>
          </cell>
        </row>
        <row r="20">
          <cell r="A20" t="str">
            <v>P.3.1 Sumatoria de la diferencia de días calendario entre la fecha en la que se asignó la cita de Medicina general de primera vez y la fecha en la cual el usuario la solicitó.</v>
          </cell>
          <cell r="BB20">
            <v>6</v>
          </cell>
          <cell r="BC20">
            <v>6</v>
          </cell>
        </row>
        <row r="21">
          <cell r="A21" t="str">
            <v>P.3.1 Número total de citas de Medicina General de primera vez asignadas.</v>
          </cell>
          <cell r="BB21">
            <v>4</v>
          </cell>
          <cell r="BC21">
            <v>4</v>
          </cell>
        </row>
        <row r="22">
          <cell r="A22" t="str">
            <v>2021 AÑO</v>
          </cell>
          <cell r="B22">
            <v>3</v>
          </cell>
          <cell r="BB22">
            <v>1.5</v>
          </cell>
          <cell r="BC22">
            <v>1.5</v>
          </cell>
          <cell r="BD22" t="str">
            <v>SOBRESALIENTE</v>
          </cell>
        </row>
        <row r="23">
          <cell r="BC23" t="str">
            <v/>
          </cell>
          <cell r="BD23" t="str">
            <v/>
          </cell>
        </row>
        <row r="24">
          <cell r="BC24" t="str">
            <v/>
          </cell>
          <cell r="BD24" t="str">
            <v/>
          </cell>
        </row>
        <row r="25">
          <cell r="A25" t="str">
            <v>2022-1</v>
          </cell>
          <cell r="B25">
            <v>3</v>
          </cell>
          <cell r="BC25" t="str">
            <v/>
          </cell>
          <cell r="BD25" t="str">
            <v/>
          </cell>
        </row>
        <row r="26">
          <cell r="BC26" t="str">
            <v/>
          </cell>
          <cell r="BD26" t="str">
            <v/>
          </cell>
        </row>
        <row r="27">
          <cell r="BC27" t="str">
            <v/>
          </cell>
          <cell r="BD27" t="str">
            <v/>
          </cell>
        </row>
        <row r="28">
          <cell r="A28" t="str">
            <v>2022-2</v>
          </cell>
          <cell r="B28">
            <v>3</v>
          </cell>
          <cell r="BC28" t="str">
            <v/>
          </cell>
          <cell r="BD28" t="str">
            <v/>
          </cell>
        </row>
        <row r="29">
          <cell r="BC29" t="str">
            <v/>
          </cell>
          <cell r="BD29" t="str">
            <v/>
          </cell>
        </row>
        <row r="30">
          <cell r="BC30" t="str">
            <v/>
          </cell>
          <cell r="BD30" t="str">
            <v/>
          </cell>
        </row>
        <row r="31">
          <cell r="A31" t="str">
            <v>2022-3</v>
          </cell>
          <cell r="B31">
            <v>3</v>
          </cell>
          <cell r="BC31" t="str">
            <v/>
          </cell>
          <cell r="BD31" t="str">
            <v/>
          </cell>
        </row>
        <row r="32">
          <cell r="BC32" t="str">
            <v/>
          </cell>
          <cell r="BD32" t="str">
            <v/>
          </cell>
        </row>
        <row r="33">
          <cell r="BC33" t="str">
            <v/>
          </cell>
          <cell r="BD33" t="str">
            <v/>
          </cell>
        </row>
        <row r="34">
          <cell r="A34" t="str">
            <v>2022-4</v>
          </cell>
          <cell r="B34">
            <v>3</v>
          </cell>
          <cell r="BC34" t="str">
            <v/>
          </cell>
          <cell r="BD34" t="str">
            <v/>
          </cell>
        </row>
        <row r="35">
          <cell r="BC35" t="str">
            <v/>
          </cell>
          <cell r="BD35" t="str">
            <v/>
          </cell>
        </row>
        <row r="36">
          <cell r="BC36" t="str">
            <v/>
          </cell>
          <cell r="BD36" t="str">
            <v/>
          </cell>
        </row>
        <row r="37">
          <cell r="A37" t="str">
            <v>2022 AÑO</v>
          </cell>
          <cell r="B37">
            <v>3</v>
          </cell>
          <cell r="BC37" t="str">
            <v/>
          </cell>
          <cell r="BD37" t="str">
            <v/>
          </cell>
        </row>
        <row r="38">
          <cell r="BC38" t="str">
            <v/>
          </cell>
          <cell r="BD38" t="str">
            <v/>
          </cell>
        </row>
        <row r="39">
          <cell r="BC39" t="str">
            <v/>
          </cell>
          <cell r="BD39" t="str">
            <v/>
          </cell>
        </row>
        <row r="40">
          <cell r="BC40" t="str">
            <v/>
          </cell>
          <cell r="BD40" t="str">
            <v/>
          </cell>
        </row>
        <row r="41">
          <cell r="BC41" t="str">
            <v/>
          </cell>
          <cell r="BD41" t="str">
            <v/>
          </cell>
        </row>
        <row r="42">
          <cell r="BC42" t="str">
            <v/>
          </cell>
          <cell r="BD42" t="str">
            <v/>
          </cell>
        </row>
        <row r="43">
          <cell r="BC43" t="str">
            <v/>
          </cell>
          <cell r="BD43" t="str">
            <v/>
          </cell>
        </row>
        <row r="44">
          <cell r="BC44" t="str">
            <v/>
          </cell>
          <cell r="BD44" t="str">
            <v/>
          </cell>
        </row>
        <row r="45">
          <cell r="BC45" t="str">
            <v/>
          </cell>
          <cell r="BD45" t="str">
            <v/>
          </cell>
        </row>
        <row r="46">
          <cell r="BC46" t="str">
            <v/>
          </cell>
          <cell r="BD46" t="str">
            <v/>
          </cell>
        </row>
      </sheetData>
      <sheetData sheetId="4" refreshError="1">
        <row r="8">
          <cell r="A8" t="str">
            <v>P.3.1 Sumatoria de la diferencia de días calendario entre la fecha en la que se asignó la cita de Medicina general de primera vez y la fecha en la cual el usuario la solicitó.</v>
          </cell>
          <cell r="BB8">
            <v>2</v>
          </cell>
          <cell r="BC8">
            <v>2</v>
          </cell>
        </row>
        <row r="9">
          <cell r="A9" t="str">
            <v>P.3.1 Número total de citas de Medicina General de primera vez asignadas.</v>
          </cell>
          <cell r="BB9">
            <v>1</v>
          </cell>
          <cell r="BC9">
            <v>1</v>
          </cell>
        </row>
        <row r="10">
          <cell r="A10" t="str">
            <v>2021-1</v>
          </cell>
          <cell r="B10">
            <v>3</v>
          </cell>
          <cell r="BB10">
            <v>2</v>
          </cell>
          <cell r="BC10">
            <v>2</v>
          </cell>
          <cell r="BD10" t="str">
            <v>SOBRESALIENTE</v>
          </cell>
        </row>
        <row r="11">
          <cell r="BB11">
            <v>1</v>
          </cell>
          <cell r="BC11">
            <v>1</v>
          </cell>
        </row>
        <row r="12">
          <cell r="BB12">
            <v>1</v>
          </cell>
          <cell r="BC12">
            <v>1</v>
          </cell>
        </row>
        <row r="13">
          <cell r="A13" t="str">
            <v>2021-2</v>
          </cell>
          <cell r="B13">
            <v>3</v>
          </cell>
          <cell r="BB13">
            <v>1</v>
          </cell>
          <cell r="BC13">
            <v>1</v>
          </cell>
          <cell r="BD13" t="str">
            <v>SOBRESALIENTE</v>
          </cell>
        </row>
        <row r="14">
          <cell r="BB14">
            <v>3</v>
          </cell>
          <cell r="BC14">
            <v>3</v>
          </cell>
        </row>
        <row r="15">
          <cell r="BB15">
            <v>2</v>
          </cell>
          <cell r="BC15">
            <v>2</v>
          </cell>
        </row>
        <row r="16">
          <cell r="A16" t="str">
            <v>2021-3</v>
          </cell>
          <cell r="B16">
            <v>3</v>
          </cell>
          <cell r="BB16">
            <v>1.5</v>
          </cell>
          <cell r="BC16">
            <v>1.5</v>
          </cell>
          <cell r="BD16" t="str">
            <v>SOBRESALIENTE</v>
          </cell>
        </row>
        <row r="17">
          <cell r="BB17">
            <v>0</v>
          </cell>
          <cell r="BC17" t="str">
            <v/>
          </cell>
        </row>
        <row r="18">
          <cell r="BB18">
            <v>0</v>
          </cell>
          <cell r="BC18" t="str">
            <v/>
          </cell>
        </row>
        <row r="19">
          <cell r="A19" t="str">
            <v>2021-4</v>
          </cell>
          <cell r="B19">
            <v>3</v>
          </cell>
          <cell r="BB19" t="e">
            <v>#DIV/0!</v>
          </cell>
          <cell r="BC19" t="e">
            <v>#DIV/0!</v>
          </cell>
          <cell r="BD19" t="e">
            <v>#DIV/0!</v>
          </cell>
        </row>
        <row r="20">
          <cell r="BB20">
            <v>6</v>
          </cell>
          <cell r="BC20">
            <v>6</v>
          </cell>
        </row>
        <row r="21">
          <cell r="BB21">
            <v>4</v>
          </cell>
          <cell r="BC21">
            <v>4</v>
          </cell>
        </row>
        <row r="22">
          <cell r="A22" t="str">
            <v>2021 AÑO</v>
          </cell>
          <cell r="B22">
            <v>3</v>
          </cell>
          <cell r="BB22">
            <v>1.5</v>
          </cell>
          <cell r="BC22">
            <v>1.5</v>
          </cell>
          <cell r="BD22" t="str">
            <v>SOBRESALIENTE</v>
          </cell>
        </row>
        <row r="23">
          <cell r="BC23" t="str">
            <v/>
          </cell>
          <cell r="BD23" t="str">
            <v/>
          </cell>
        </row>
        <row r="24">
          <cell r="BC24" t="str">
            <v/>
          </cell>
          <cell r="BD24" t="str">
            <v/>
          </cell>
        </row>
        <row r="25">
          <cell r="BC25" t="str">
            <v/>
          </cell>
          <cell r="BD25" t="str">
            <v/>
          </cell>
        </row>
        <row r="26">
          <cell r="BC26" t="str">
            <v/>
          </cell>
          <cell r="BD26" t="str">
            <v/>
          </cell>
        </row>
        <row r="27">
          <cell r="BC27" t="str">
            <v/>
          </cell>
          <cell r="BD27" t="str">
            <v/>
          </cell>
        </row>
        <row r="28">
          <cell r="BC28" t="str">
            <v/>
          </cell>
          <cell r="BD28" t="str">
            <v/>
          </cell>
        </row>
        <row r="29">
          <cell r="BC29" t="str">
            <v/>
          </cell>
          <cell r="BD29" t="str">
            <v/>
          </cell>
        </row>
        <row r="30">
          <cell r="BC30" t="str">
            <v/>
          </cell>
          <cell r="BD30" t="str">
            <v/>
          </cell>
        </row>
      </sheetData>
      <sheetData sheetId="5" refreshError="1">
        <row r="8">
          <cell r="A8" t="str">
            <v>2016-1</v>
          </cell>
          <cell r="B8">
            <v>8</v>
          </cell>
          <cell r="C8">
            <v>0.01</v>
          </cell>
          <cell r="Q8">
            <v>9.73</v>
          </cell>
          <cell r="BC8">
            <v>4.87</v>
          </cell>
          <cell r="BD8" t="str">
            <v>SOBRESALIENTE</v>
          </cell>
        </row>
        <row r="9">
          <cell r="BC9" t="str">
            <v/>
          </cell>
          <cell r="BD9" t="str">
            <v/>
          </cell>
        </row>
        <row r="10">
          <cell r="BC10" t="str">
            <v/>
          </cell>
          <cell r="BD10" t="str">
            <v/>
          </cell>
        </row>
        <row r="11">
          <cell r="BC11" t="str">
            <v/>
          </cell>
          <cell r="BD11" t="str">
            <v/>
          </cell>
        </row>
        <row r="12">
          <cell r="BC12" t="str">
            <v/>
          </cell>
          <cell r="BD12" t="str">
            <v/>
          </cell>
        </row>
        <row r="13">
          <cell r="BC13" t="str">
            <v/>
          </cell>
          <cell r="BD13" t="str">
            <v/>
          </cell>
        </row>
        <row r="14">
          <cell r="BC14" t="str">
            <v/>
          </cell>
          <cell r="BD14" t="str">
            <v/>
          </cell>
        </row>
        <row r="15">
          <cell r="BC15" t="str">
            <v/>
          </cell>
          <cell r="BD15" t="str">
            <v/>
          </cell>
        </row>
        <row r="16">
          <cell r="BC16" t="str">
            <v/>
          </cell>
          <cell r="BD16" t="str">
            <v/>
          </cell>
        </row>
        <row r="17">
          <cell r="BC17" t="str">
            <v/>
          </cell>
          <cell r="BD17" t="str">
            <v/>
          </cell>
        </row>
        <row r="18">
          <cell r="BC18" t="str">
            <v/>
          </cell>
          <cell r="BD18" t="str">
            <v/>
          </cell>
        </row>
        <row r="19">
          <cell r="BC19" t="str">
            <v/>
          </cell>
          <cell r="BD19" t="str">
            <v/>
          </cell>
        </row>
        <row r="20">
          <cell r="BC20" t="str">
            <v/>
          </cell>
          <cell r="BD20" t="str">
            <v/>
          </cell>
        </row>
        <row r="21">
          <cell r="BC21" t="str">
            <v/>
          </cell>
          <cell r="BD21" t="str">
            <v/>
          </cell>
        </row>
        <row r="22">
          <cell r="BC22" t="str">
            <v/>
          </cell>
          <cell r="BD22" t="str">
            <v/>
          </cell>
        </row>
        <row r="23">
          <cell r="BC23" t="str">
            <v/>
          </cell>
          <cell r="BD23" t="str">
            <v/>
          </cell>
        </row>
        <row r="24">
          <cell r="BC24" t="str">
            <v/>
          </cell>
          <cell r="BD24" t="str">
            <v/>
          </cell>
        </row>
        <row r="25">
          <cell r="BC25" t="str">
            <v/>
          </cell>
          <cell r="BD25" t="str">
            <v/>
          </cell>
        </row>
        <row r="26">
          <cell r="BC26" t="str">
            <v/>
          </cell>
          <cell r="BD26" t="str">
            <v/>
          </cell>
        </row>
        <row r="27">
          <cell r="BC27" t="str">
            <v/>
          </cell>
          <cell r="BD27" t="str">
            <v/>
          </cell>
        </row>
        <row r="28">
          <cell r="BC28" t="str">
            <v/>
          </cell>
          <cell r="BD28" t="str">
            <v/>
          </cell>
        </row>
        <row r="29">
          <cell r="BC29" t="str">
            <v/>
          </cell>
          <cell r="BD29" t="str">
            <v/>
          </cell>
        </row>
        <row r="30">
          <cell r="BC30" t="str">
            <v/>
          </cell>
          <cell r="BD30" t="str">
            <v/>
          </cell>
        </row>
      </sheetData>
      <sheetData sheetId="6" refreshError="1">
        <row r="8">
          <cell r="A8" t="str">
            <v>2016-1</v>
          </cell>
          <cell r="B8">
            <v>20</v>
          </cell>
          <cell r="C8">
            <v>33.67</v>
          </cell>
          <cell r="K8">
            <v>21.14</v>
          </cell>
          <cell r="N8">
            <v>10.06</v>
          </cell>
          <cell r="Q8">
            <v>70</v>
          </cell>
          <cell r="Z8">
            <v>22.51</v>
          </cell>
          <cell r="AF8">
            <v>32</v>
          </cell>
          <cell r="AL8">
            <v>19.05</v>
          </cell>
          <cell r="AQ8">
            <v>33.72</v>
          </cell>
          <cell r="AX8">
            <v>9.51</v>
          </cell>
          <cell r="BC8">
            <v>27.962222222222223</v>
          </cell>
          <cell r="BD8" t="str">
            <v>NO CUMPLIDO</v>
          </cell>
        </row>
        <row r="9">
          <cell r="BC9" t="str">
            <v/>
          </cell>
          <cell r="BD9" t="str">
            <v/>
          </cell>
        </row>
        <row r="10">
          <cell r="BC10" t="str">
            <v/>
          </cell>
          <cell r="BD10" t="str">
            <v/>
          </cell>
        </row>
        <row r="11">
          <cell r="BC11" t="str">
            <v/>
          </cell>
          <cell r="BD11" t="str">
            <v/>
          </cell>
        </row>
        <row r="12">
          <cell r="BC12" t="str">
            <v/>
          </cell>
          <cell r="BD12" t="str">
            <v/>
          </cell>
        </row>
        <row r="13">
          <cell r="BC13" t="str">
            <v/>
          </cell>
          <cell r="BD13" t="str">
            <v/>
          </cell>
        </row>
        <row r="14">
          <cell r="BC14" t="str">
            <v/>
          </cell>
          <cell r="BD14" t="str">
            <v/>
          </cell>
        </row>
        <row r="15">
          <cell r="BC15" t="str">
            <v/>
          </cell>
          <cell r="BD15" t="str">
            <v/>
          </cell>
        </row>
        <row r="16">
          <cell r="BC16" t="str">
            <v/>
          </cell>
          <cell r="BD16" t="str">
            <v/>
          </cell>
        </row>
        <row r="17">
          <cell r="BC17" t="str">
            <v/>
          </cell>
          <cell r="BD17" t="str">
            <v/>
          </cell>
        </row>
        <row r="18">
          <cell r="BC18" t="str">
            <v/>
          </cell>
          <cell r="BD18" t="str">
            <v/>
          </cell>
        </row>
        <row r="19">
          <cell r="BC19" t="str">
            <v/>
          </cell>
          <cell r="BD19" t="str">
            <v/>
          </cell>
        </row>
        <row r="20">
          <cell r="BC20" t="str">
            <v/>
          </cell>
          <cell r="BD20" t="str">
            <v/>
          </cell>
        </row>
        <row r="21">
          <cell r="BC21" t="str">
            <v/>
          </cell>
          <cell r="BD21" t="str">
            <v/>
          </cell>
        </row>
        <row r="22">
          <cell r="BC22" t="str">
            <v/>
          </cell>
          <cell r="BD22" t="str">
            <v/>
          </cell>
        </row>
        <row r="23">
          <cell r="BC23" t="str">
            <v/>
          </cell>
          <cell r="BD23" t="str">
            <v/>
          </cell>
        </row>
        <row r="24">
          <cell r="BC24" t="str">
            <v/>
          </cell>
          <cell r="BD24" t="str">
            <v/>
          </cell>
        </row>
        <row r="25">
          <cell r="BC25" t="str">
            <v/>
          </cell>
          <cell r="BD25" t="str">
            <v/>
          </cell>
        </row>
        <row r="26">
          <cell r="BC26" t="str">
            <v/>
          </cell>
          <cell r="BD26" t="str">
            <v/>
          </cell>
        </row>
        <row r="27">
          <cell r="BC27" t="str">
            <v/>
          </cell>
          <cell r="BD27" t="str">
            <v/>
          </cell>
        </row>
        <row r="28">
          <cell r="BC28" t="str">
            <v/>
          </cell>
          <cell r="BD28" t="str">
            <v/>
          </cell>
        </row>
        <row r="29">
          <cell r="BC29" t="str">
            <v/>
          </cell>
          <cell r="BD29" t="str">
            <v/>
          </cell>
        </row>
        <row r="30">
          <cell r="BC30" t="str">
            <v/>
          </cell>
          <cell r="BD30" t="str">
            <v/>
          </cell>
        </row>
      </sheetData>
      <sheetData sheetId="7" refreshError="1">
        <row r="8">
          <cell r="A8" t="str">
            <v>2016-1</v>
          </cell>
          <cell r="B8">
            <v>1</v>
          </cell>
          <cell r="C8">
            <v>1.17</v>
          </cell>
          <cell r="K8">
            <v>0.33</v>
          </cell>
          <cell r="Q8">
            <v>0.45</v>
          </cell>
          <cell r="Z8">
            <v>0.89</v>
          </cell>
          <cell r="AF8">
            <v>0.95</v>
          </cell>
          <cell r="AL8">
            <v>1.22</v>
          </cell>
          <cell r="AQ8">
            <v>1.4</v>
          </cell>
          <cell r="AX8">
            <v>0.9</v>
          </cell>
          <cell r="BC8">
            <v>0.91375000000000006</v>
          </cell>
          <cell r="BD8" t="str">
            <v>SOBRESALIENTE</v>
          </cell>
        </row>
        <row r="9">
          <cell r="BC9" t="str">
            <v/>
          </cell>
          <cell r="BD9" t="str">
            <v/>
          </cell>
        </row>
        <row r="10">
          <cell r="BC10" t="str">
            <v/>
          </cell>
          <cell r="BD10" t="str">
            <v/>
          </cell>
        </row>
        <row r="11">
          <cell r="BC11" t="str">
            <v/>
          </cell>
          <cell r="BD11" t="str">
            <v/>
          </cell>
        </row>
        <row r="12">
          <cell r="BC12" t="str">
            <v/>
          </cell>
          <cell r="BD12" t="str">
            <v/>
          </cell>
        </row>
        <row r="13">
          <cell r="BC13" t="str">
            <v/>
          </cell>
          <cell r="BD13" t="str">
            <v/>
          </cell>
        </row>
        <row r="14">
          <cell r="BC14" t="str">
            <v/>
          </cell>
          <cell r="BD14" t="str">
            <v/>
          </cell>
        </row>
        <row r="15">
          <cell r="BC15" t="str">
            <v/>
          </cell>
          <cell r="BD15" t="str">
            <v/>
          </cell>
        </row>
        <row r="16">
          <cell r="BC16" t="str">
            <v/>
          </cell>
          <cell r="BD16" t="str">
            <v/>
          </cell>
        </row>
        <row r="17">
          <cell r="BC17" t="str">
            <v/>
          </cell>
          <cell r="BD17" t="str">
            <v/>
          </cell>
        </row>
        <row r="18">
          <cell r="BC18" t="str">
            <v/>
          </cell>
          <cell r="BD18" t="str">
            <v/>
          </cell>
        </row>
        <row r="19">
          <cell r="BC19" t="str">
            <v/>
          </cell>
          <cell r="BD19" t="str">
            <v/>
          </cell>
        </row>
        <row r="20">
          <cell r="BC20" t="str">
            <v/>
          </cell>
          <cell r="BD20" t="str">
            <v/>
          </cell>
        </row>
        <row r="21">
          <cell r="BC21" t="str">
            <v/>
          </cell>
          <cell r="BD21" t="str">
            <v/>
          </cell>
        </row>
        <row r="22">
          <cell r="BC22" t="str">
            <v/>
          </cell>
          <cell r="BD22" t="str">
            <v/>
          </cell>
        </row>
        <row r="23">
          <cell r="BC23" t="str">
            <v/>
          </cell>
          <cell r="BD23" t="str">
            <v/>
          </cell>
        </row>
        <row r="24">
          <cell r="BC24" t="str">
            <v/>
          </cell>
          <cell r="BD24" t="str">
            <v/>
          </cell>
        </row>
        <row r="25">
          <cell r="BC25" t="str">
            <v/>
          </cell>
          <cell r="BD25" t="str">
            <v/>
          </cell>
        </row>
        <row r="26">
          <cell r="BC26" t="str">
            <v/>
          </cell>
          <cell r="BD26" t="str">
            <v/>
          </cell>
        </row>
        <row r="27">
          <cell r="BC27" t="str">
            <v/>
          </cell>
          <cell r="BD27" t="str">
            <v/>
          </cell>
        </row>
        <row r="28">
          <cell r="BC28" t="str">
            <v/>
          </cell>
          <cell r="BD28" t="str">
            <v/>
          </cell>
        </row>
        <row r="29">
          <cell r="BC29" t="str">
            <v/>
          </cell>
          <cell r="BD29" t="str">
            <v/>
          </cell>
        </row>
        <row r="30">
          <cell r="BC30" t="str">
            <v/>
          </cell>
          <cell r="BD30" t="str">
            <v/>
          </cell>
        </row>
      </sheetData>
      <sheetData sheetId="8" refreshError="1">
        <row r="8">
          <cell r="A8" t="str">
            <v>2016-1</v>
          </cell>
          <cell r="B8">
            <v>90</v>
          </cell>
          <cell r="C8">
            <v>90</v>
          </cell>
          <cell r="D8">
            <v>96</v>
          </cell>
          <cell r="E8">
            <v>100</v>
          </cell>
          <cell r="F8">
            <v>95</v>
          </cell>
          <cell r="G8">
            <v>90</v>
          </cell>
          <cell r="H8">
            <v>100</v>
          </cell>
          <cell r="I8">
            <v>99</v>
          </cell>
          <cell r="J8">
            <v>100</v>
          </cell>
          <cell r="K8">
            <v>96.1</v>
          </cell>
          <cell r="L8">
            <v>100</v>
          </cell>
          <cell r="M8">
            <v>100</v>
          </cell>
          <cell r="N8">
            <v>99.6</v>
          </cell>
          <cell r="Q8">
            <v>91.7</v>
          </cell>
          <cell r="R8">
            <v>100</v>
          </cell>
          <cell r="T8">
            <v>97</v>
          </cell>
          <cell r="V8">
            <v>90.3</v>
          </cell>
          <cell r="W8">
            <v>93</v>
          </cell>
          <cell r="X8">
            <v>95.1</v>
          </cell>
          <cell r="Y8">
            <v>90</v>
          </cell>
          <cell r="Z8">
            <v>96.9</v>
          </cell>
          <cell r="AA8">
            <v>97.6</v>
          </cell>
          <cell r="AB8">
            <v>96.6</v>
          </cell>
          <cell r="AC8">
            <v>97.9</v>
          </cell>
          <cell r="AD8">
            <v>100</v>
          </cell>
          <cell r="AE8">
            <v>94.2</v>
          </cell>
          <cell r="AF8">
            <v>92.6</v>
          </cell>
          <cell r="AG8">
            <v>94.4</v>
          </cell>
          <cell r="AI8">
            <v>97.6</v>
          </cell>
          <cell r="AK8">
            <v>93.7</v>
          </cell>
          <cell r="AL8">
            <v>94.7</v>
          </cell>
          <cell r="AN8">
            <v>96.6</v>
          </cell>
          <cell r="AP8">
            <v>90</v>
          </cell>
          <cell r="AQ8">
            <v>95.2</v>
          </cell>
          <cell r="AR8">
            <v>96.8</v>
          </cell>
          <cell r="AS8">
            <v>94.4</v>
          </cell>
          <cell r="AT8">
            <v>88.5</v>
          </cell>
          <cell r="AU8">
            <v>92.6</v>
          </cell>
          <cell r="AV8">
            <v>83.3</v>
          </cell>
          <cell r="AW8">
            <v>96.2</v>
          </cell>
          <cell r="AX8">
            <v>100</v>
          </cell>
          <cell r="AY8">
            <v>96</v>
          </cell>
          <cell r="AZ8">
            <v>97.3</v>
          </cell>
          <cell r="BA8">
            <v>98.2</v>
          </cell>
          <cell r="BC8">
            <v>95.444186046511618</v>
          </cell>
          <cell r="BD8" t="str">
            <v>SOBRESALIENTE</v>
          </cell>
        </row>
        <row r="9">
          <cell r="BC9" t="str">
            <v/>
          </cell>
          <cell r="BD9" t="str">
            <v/>
          </cell>
        </row>
        <row r="10">
          <cell r="BC10" t="str">
            <v/>
          </cell>
          <cell r="BD10" t="str">
            <v/>
          </cell>
        </row>
        <row r="11">
          <cell r="BC11" t="str">
            <v/>
          </cell>
          <cell r="BD11" t="str">
            <v/>
          </cell>
        </row>
        <row r="12">
          <cell r="BC12" t="str">
            <v/>
          </cell>
          <cell r="BD12" t="str">
            <v/>
          </cell>
        </row>
        <row r="13">
          <cell r="BC13" t="str">
            <v/>
          </cell>
          <cell r="BD13" t="str">
            <v/>
          </cell>
        </row>
        <row r="14">
          <cell r="BC14" t="str">
            <v/>
          </cell>
          <cell r="BD14" t="str">
            <v/>
          </cell>
        </row>
        <row r="15">
          <cell r="BC15" t="str">
            <v/>
          </cell>
          <cell r="BD15" t="str">
            <v/>
          </cell>
        </row>
        <row r="16">
          <cell r="BC16" t="str">
            <v/>
          </cell>
          <cell r="BD16" t="str">
            <v/>
          </cell>
        </row>
        <row r="17">
          <cell r="BC17" t="str">
            <v/>
          </cell>
          <cell r="BD17" t="str">
            <v/>
          </cell>
        </row>
        <row r="18">
          <cell r="BC18" t="str">
            <v/>
          </cell>
          <cell r="BD18" t="str">
            <v/>
          </cell>
        </row>
        <row r="19">
          <cell r="BC19" t="str">
            <v/>
          </cell>
          <cell r="BD19" t="str">
            <v/>
          </cell>
        </row>
        <row r="20">
          <cell r="BC20" t="str">
            <v/>
          </cell>
          <cell r="BD20" t="str">
            <v/>
          </cell>
        </row>
        <row r="21">
          <cell r="BC21" t="str">
            <v/>
          </cell>
          <cell r="BD21" t="str">
            <v/>
          </cell>
        </row>
        <row r="22">
          <cell r="BC22" t="str">
            <v/>
          </cell>
          <cell r="BD22" t="str">
            <v/>
          </cell>
        </row>
        <row r="23">
          <cell r="BC23" t="str">
            <v/>
          </cell>
          <cell r="BD23" t="str">
            <v/>
          </cell>
        </row>
        <row r="24">
          <cell r="BC24" t="str">
            <v/>
          </cell>
          <cell r="BD24" t="str">
            <v/>
          </cell>
        </row>
        <row r="25">
          <cell r="BC25" t="str">
            <v/>
          </cell>
          <cell r="BD25" t="str">
            <v/>
          </cell>
        </row>
        <row r="26">
          <cell r="BC26" t="str">
            <v/>
          </cell>
          <cell r="BD26" t="str">
            <v/>
          </cell>
        </row>
        <row r="27">
          <cell r="BC27" t="str">
            <v/>
          </cell>
          <cell r="BD27" t="str">
            <v/>
          </cell>
        </row>
        <row r="28">
          <cell r="BC28" t="str">
            <v/>
          </cell>
          <cell r="BD28" t="str">
            <v/>
          </cell>
        </row>
        <row r="29">
          <cell r="BC29" t="str">
            <v/>
          </cell>
          <cell r="BD29" t="str">
            <v/>
          </cell>
        </row>
        <row r="30">
          <cell r="BC30" t="str">
            <v/>
          </cell>
          <cell r="BD30" t="str">
            <v/>
          </cell>
        </row>
      </sheetData>
      <sheetData sheetId="9" refreshError="1">
        <row r="8">
          <cell r="A8" t="str">
            <v>2016-1</v>
          </cell>
          <cell r="B8">
            <v>90</v>
          </cell>
          <cell r="C8">
            <v>91</v>
          </cell>
          <cell r="E8">
            <v>100</v>
          </cell>
          <cell r="J8">
            <v>95</v>
          </cell>
          <cell r="K8">
            <v>80</v>
          </cell>
          <cell r="L8">
            <v>100</v>
          </cell>
          <cell r="N8">
            <v>96.6</v>
          </cell>
          <cell r="Q8">
            <v>93.7</v>
          </cell>
          <cell r="R8">
            <v>92</v>
          </cell>
          <cell r="T8">
            <v>100</v>
          </cell>
          <cell r="V8">
            <v>96</v>
          </cell>
          <cell r="W8">
            <v>100</v>
          </cell>
          <cell r="X8">
            <v>100</v>
          </cell>
          <cell r="Y8">
            <v>100</v>
          </cell>
          <cell r="Z8">
            <v>99.56</v>
          </cell>
          <cell r="AA8">
            <v>96</v>
          </cell>
          <cell r="AB8">
            <v>100</v>
          </cell>
          <cell r="AC8">
            <v>100</v>
          </cell>
          <cell r="AD8">
            <v>92</v>
          </cell>
          <cell r="AE8">
            <v>99.98</v>
          </cell>
          <cell r="AF8">
            <v>94</v>
          </cell>
          <cell r="AG8">
            <v>95.5</v>
          </cell>
          <cell r="AI8">
            <v>98</v>
          </cell>
          <cell r="AK8">
            <v>99</v>
          </cell>
          <cell r="AL8">
            <v>95</v>
          </cell>
          <cell r="AN8">
            <v>90</v>
          </cell>
          <cell r="AQ8">
            <v>97.3</v>
          </cell>
          <cell r="AR8">
            <v>97</v>
          </cell>
          <cell r="AS8">
            <v>70</v>
          </cell>
          <cell r="AT8">
            <v>84</v>
          </cell>
          <cell r="AU8">
            <v>99</v>
          </cell>
          <cell r="AX8">
            <v>98.14</v>
          </cell>
          <cell r="AY8">
            <v>100</v>
          </cell>
          <cell r="AZ8">
            <v>93</v>
          </cell>
          <cell r="BA8">
            <v>98.2</v>
          </cell>
          <cell r="BC8">
            <v>95.293529411764709</v>
          </cell>
          <cell r="BD8" t="str">
            <v>SOBRESALIENTE</v>
          </cell>
        </row>
        <row r="9">
          <cell r="BC9" t="str">
            <v/>
          </cell>
          <cell r="BD9" t="str">
            <v/>
          </cell>
        </row>
        <row r="10">
          <cell r="BC10" t="str">
            <v/>
          </cell>
          <cell r="BD10" t="str">
            <v/>
          </cell>
        </row>
        <row r="11">
          <cell r="BC11" t="str">
            <v/>
          </cell>
          <cell r="BD11" t="str">
            <v/>
          </cell>
        </row>
        <row r="12">
          <cell r="BC12" t="str">
            <v/>
          </cell>
          <cell r="BD12" t="str">
            <v/>
          </cell>
        </row>
        <row r="13">
          <cell r="BC13" t="str">
            <v/>
          </cell>
          <cell r="BD13" t="str">
            <v/>
          </cell>
        </row>
        <row r="14">
          <cell r="BC14" t="str">
            <v/>
          </cell>
          <cell r="BD14" t="str">
            <v/>
          </cell>
        </row>
        <row r="15">
          <cell r="BC15" t="str">
            <v/>
          </cell>
          <cell r="BD15" t="str">
            <v/>
          </cell>
        </row>
        <row r="16">
          <cell r="BC16" t="str">
            <v/>
          </cell>
          <cell r="BD16" t="str">
            <v/>
          </cell>
        </row>
        <row r="17">
          <cell r="BC17" t="str">
            <v/>
          </cell>
          <cell r="BD17" t="str">
            <v/>
          </cell>
        </row>
        <row r="18">
          <cell r="BC18" t="str">
            <v/>
          </cell>
          <cell r="BD18" t="str">
            <v/>
          </cell>
        </row>
        <row r="19">
          <cell r="BC19" t="str">
            <v/>
          </cell>
          <cell r="BD19" t="str">
            <v/>
          </cell>
        </row>
        <row r="20">
          <cell r="BC20" t="str">
            <v/>
          </cell>
          <cell r="BD20" t="str">
            <v/>
          </cell>
        </row>
        <row r="21">
          <cell r="BC21" t="str">
            <v/>
          </cell>
          <cell r="BD21" t="str">
            <v/>
          </cell>
        </row>
        <row r="22">
          <cell r="BC22" t="str">
            <v/>
          </cell>
          <cell r="BD22" t="str">
            <v/>
          </cell>
        </row>
        <row r="23">
          <cell r="BC23" t="str">
            <v/>
          </cell>
          <cell r="BD23" t="str">
            <v/>
          </cell>
        </row>
        <row r="24">
          <cell r="BC24" t="str">
            <v/>
          </cell>
          <cell r="BD24" t="str">
            <v/>
          </cell>
        </row>
        <row r="25">
          <cell r="BC25" t="str">
            <v/>
          </cell>
          <cell r="BD25" t="str">
            <v/>
          </cell>
        </row>
        <row r="26">
          <cell r="BC26" t="str">
            <v/>
          </cell>
          <cell r="BD26" t="str">
            <v/>
          </cell>
        </row>
        <row r="27">
          <cell r="BC27" t="str">
            <v/>
          </cell>
          <cell r="BD27" t="str">
            <v/>
          </cell>
        </row>
        <row r="28">
          <cell r="BC28" t="str">
            <v/>
          </cell>
          <cell r="BD28" t="str">
            <v/>
          </cell>
        </row>
        <row r="29">
          <cell r="BC29" t="str">
            <v/>
          </cell>
          <cell r="BD29" t="str">
            <v/>
          </cell>
        </row>
        <row r="30">
          <cell r="BC30" t="str">
            <v/>
          </cell>
          <cell r="BD30" t="str">
            <v/>
          </cell>
        </row>
      </sheetData>
      <sheetData sheetId="10" refreshError="1">
        <row r="8">
          <cell r="A8" t="str">
            <v>2016-1</v>
          </cell>
          <cell r="B8">
            <v>1</v>
          </cell>
          <cell r="C8">
            <v>0.01</v>
          </cell>
          <cell r="K8">
            <v>0.01</v>
          </cell>
          <cell r="Q8">
            <v>1.63</v>
          </cell>
          <cell r="Z8">
            <v>0.01</v>
          </cell>
          <cell r="AF8">
            <v>0.01</v>
          </cell>
          <cell r="AQ8">
            <v>0.42</v>
          </cell>
          <cell r="AX8">
            <v>0.01</v>
          </cell>
          <cell r="BC8">
            <v>0.29999999999999993</v>
          </cell>
          <cell r="BD8" t="str">
            <v>SOBRESALIENTE</v>
          </cell>
        </row>
        <row r="9">
          <cell r="BC9" t="str">
            <v/>
          </cell>
          <cell r="BD9" t="str">
            <v/>
          </cell>
        </row>
        <row r="10">
          <cell r="BC10" t="str">
            <v/>
          </cell>
          <cell r="BD10" t="str">
            <v/>
          </cell>
        </row>
        <row r="11">
          <cell r="BC11" t="str">
            <v/>
          </cell>
          <cell r="BD11" t="str">
            <v/>
          </cell>
        </row>
        <row r="12">
          <cell r="BC12" t="str">
            <v/>
          </cell>
          <cell r="BD12" t="str">
            <v/>
          </cell>
        </row>
        <row r="13">
          <cell r="BC13" t="str">
            <v/>
          </cell>
          <cell r="BD13" t="str">
            <v/>
          </cell>
        </row>
        <row r="14">
          <cell r="BC14" t="str">
            <v/>
          </cell>
          <cell r="BD14" t="str">
            <v/>
          </cell>
        </row>
        <row r="15">
          <cell r="BC15" t="str">
            <v/>
          </cell>
          <cell r="BD15" t="str">
            <v/>
          </cell>
        </row>
        <row r="16">
          <cell r="BC16" t="str">
            <v/>
          </cell>
          <cell r="BD16" t="str">
            <v/>
          </cell>
        </row>
        <row r="17">
          <cell r="BC17" t="str">
            <v/>
          </cell>
          <cell r="BD17" t="str">
            <v/>
          </cell>
        </row>
        <row r="18">
          <cell r="BC18" t="str">
            <v/>
          </cell>
          <cell r="BD18" t="str">
            <v/>
          </cell>
        </row>
        <row r="19">
          <cell r="BC19" t="str">
            <v/>
          </cell>
          <cell r="BD19" t="str">
            <v/>
          </cell>
        </row>
        <row r="20">
          <cell r="BC20" t="str">
            <v/>
          </cell>
          <cell r="BD20" t="str">
            <v/>
          </cell>
        </row>
        <row r="21">
          <cell r="BC21" t="str">
            <v/>
          </cell>
          <cell r="BD21" t="str">
            <v/>
          </cell>
        </row>
        <row r="22">
          <cell r="BC22" t="str">
            <v/>
          </cell>
          <cell r="BD22" t="str">
            <v/>
          </cell>
        </row>
        <row r="23">
          <cell r="BC23" t="str">
            <v/>
          </cell>
          <cell r="BD23" t="str">
            <v/>
          </cell>
        </row>
        <row r="24">
          <cell r="BC24" t="str">
            <v/>
          </cell>
          <cell r="BD24" t="str">
            <v/>
          </cell>
        </row>
        <row r="25">
          <cell r="BC25" t="str">
            <v/>
          </cell>
          <cell r="BD25" t="str">
            <v/>
          </cell>
        </row>
        <row r="26">
          <cell r="BC26" t="str">
            <v/>
          </cell>
          <cell r="BD26" t="str">
            <v/>
          </cell>
        </row>
        <row r="27">
          <cell r="BC27" t="str">
            <v/>
          </cell>
          <cell r="BD27" t="str">
            <v/>
          </cell>
        </row>
        <row r="28">
          <cell r="BC28" t="str">
            <v/>
          </cell>
          <cell r="BD28" t="str">
            <v/>
          </cell>
        </row>
        <row r="29">
          <cell r="BC29" t="str">
            <v/>
          </cell>
          <cell r="BD29" t="str">
            <v/>
          </cell>
        </row>
        <row r="30">
          <cell r="BC30" t="str">
            <v/>
          </cell>
          <cell r="BD30" t="str">
            <v/>
          </cell>
        </row>
      </sheetData>
      <sheetData sheetId="11" refreshError="1"/>
      <sheetData sheetId="12" refreshError="1">
        <row r="8">
          <cell r="A8" t="str">
            <v>2016-1</v>
          </cell>
          <cell r="B8">
            <v>0.3</v>
          </cell>
          <cell r="Q8">
            <v>0.38</v>
          </cell>
          <cell r="Z8">
            <v>0.01</v>
          </cell>
          <cell r="BC8">
            <v>0.19500000000000001</v>
          </cell>
          <cell r="BD8" t="str">
            <v>SOBRESALIENTE</v>
          </cell>
        </row>
        <row r="9">
          <cell r="BC9" t="str">
            <v/>
          </cell>
          <cell r="BD9" t="str">
            <v/>
          </cell>
        </row>
        <row r="10">
          <cell r="BC10" t="str">
            <v/>
          </cell>
          <cell r="BD10" t="str">
            <v/>
          </cell>
        </row>
        <row r="11">
          <cell r="BC11" t="str">
            <v/>
          </cell>
          <cell r="BD11" t="str">
            <v/>
          </cell>
        </row>
        <row r="12">
          <cell r="BC12" t="str">
            <v/>
          </cell>
          <cell r="BD12" t="str">
            <v/>
          </cell>
        </row>
        <row r="13">
          <cell r="BC13" t="str">
            <v/>
          </cell>
          <cell r="BD13" t="str">
            <v/>
          </cell>
        </row>
        <row r="14">
          <cell r="BC14" t="str">
            <v/>
          </cell>
          <cell r="BD14" t="str">
            <v/>
          </cell>
        </row>
        <row r="15">
          <cell r="BC15" t="str">
            <v/>
          </cell>
          <cell r="BD15" t="str">
            <v/>
          </cell>
        </row>
        <row r="16">
          <cell r="BC16" t="str">
            <v/>
          </cell>
          <cell r="BD16" t="str">
            <v/>
          </cell>
        </row>
        <row r="17">
          <cell r="BC17" t="str">
            <v/>
          </cell>
          <cell r="BD17" t="str">
            <v/>
          </cell>
        </row>
        <row r="18">
          <cell r="BC18" t="str">
            <v/>
          </cell>
          <cell r="BD18" t="str">
            <v/>
          </cell>
        </row>
        <row r="19">
          <cell r="BC19" t="str">
            <v/>
          </cell>
          <cell r="BD19" t="str">
            <v/>
          </cell>
        </row>
        <row r="20">
          <cell r="BC20" t="str">
            <v/>
          </cell>
          <cell r="BD20" t="str">
            <v/>
          </cell>
        </row>
        <row r="21">
          <cell r="BC21" t="str">
            <v/>
          </cell>
          <cell r="BD21" t="str">
            <v/>
          </cell>
        </row>
        <row r="22">
          <cell r="BC22" t="str">
            <v/>
          </cell>
          <cell r="BD22" t="str">
            <v/>
          </cell>
        </row>
        <row r="23">
          <cell r="BC23" t="str">
            <v/>
          </cell>
          <cell r="BD23" t="str">
            <v/>
          </cell>
        </row>
        <row r="24">
          <cell r="BC24" t="str">
            <v/>
          </cell>
          <cell r="BD24" t="str">
            <v/>
          </cell>
        </row>
        <row r="25">
          <cell r="BC25" t="str">
            <v/>
          </cell>
          <cell r="BD25" t="str">
            <v/>
          </cell>
        </row>
        <row r="26">
          <cell r="BC26" t="str">
            <v/>
          </cell>
          <cell r="BD26" t="str">
            <v/>
          </cell>
        </row>
        <row r="27">
          <cell r="BC27" t="str">
            <v/>
          </cell>
          <cell r="BD27" t="str">
            <v/>
          </cell>
        </row>
        <row r="28">
          <cell r="BC28" t="str">
            <v/>
          </cell>
          <cell r="BD28" t="str">
            <v/>
          </cell>
        </row>
        <row r="29">
          <cell r="BC29" t="str">
            <v/>
          </cell>
          <cell r="BD29" t="str">
            <v/>
          </cell>
        </row>
        <row r="30">
          <cell r="BC30" t="str">
            <v/>
          </cell>
          <cell r="BD30" t="str">
            <v/>
          </cell>
        </row>
      </sheetData>
      <sheetData sheetId="13" refreshError="1">
        <row r="8">
          <cell r="A8" t="str">
            <v>2016-1</v>
          </cell>
          <cell r="B8">
            <v>0.2</v>
          </cell>
          <cell r="Q8">
            <v>0.21</v>
          </cell>
          <cell r="BC8">
            <v>0.21</v>
          </cell>
          <cell r="BD8" t="str">
            <v>ACEPTABLE</v>
          </cell>
        </row>
        <row r="9">
          <cell r="BC9" t="str">
            <v/>
          </cell>
          <cell r="BD9" t="str">
            <v/>
          </cell>
        </row>
        <row r="10">
          <cell r="BC10" t="str">
            <v/>
          </cell>
          <cell r="BD10" t="str">
            <v/>
          </cell>
        </row>
        <row r="11">
          <cell r="BC11" t="str">
            <v/>
          </cell>
          <cell r="BD11" t="str">
            <v/>
          </cell>
        </row>
        <row r="12">
          <cell r="BC12" t="str">
            <v/>
          </cell>
          <cell r="BD12" t="str">
            <v/>
          </cell>
        </row>
        <row r="13">
          <cell r="BC13" t="str">
            <v/>
          </cell>
          <cell r="BD13" t="str">
            <v/>
          </cell>
        </row>
        <row r="14">
          <cell r="BC14" t="str">
            <v/>
          </cell>
          <cell r="BD14" t="str">
            <v/>
          </cell>
        </row>
        <row r="15">
          <cell r="BC15" t="str">
            <v/>
          </cell>
          <cell r="BD15" t="str">
            <v/>
          </cell>
        </row>
        <row r="16">
          <cell r="BC16" t="str">
            <v/>
          </cell>
          <cell r="BD16" t="str">
            <v/>
          </cell>
        </row>
        <row r="17">
          <cell r="BC17" t="str">
            <v/>
          </cell>
          <cell r="BD17" t="str">
            <v/>
          </cell>
        </row>
        <row r="18">
          <cell r="BC18" t="str">
            <v/>
          </cell>
          <cell r="BD18" t="str">
            <v/>
          </cell>
        </row>
        <row r="19">
          <cell r="BC19" t="str">
            <v/>
          </cell>
          <cell r="BD19" t="str">
            <v/>
          </cell>
        </row>
        <row r="20">
          <cell r="BC20" t="str">
            <v/>
          </cell>
          <cell r="BD20" t="str">
            <v/>
          </cell>
        </row>
        <row r="21">
          <cell r="BC21" t="str">
            <v/>
          </cell>
          <cell r="BD21" t="str">
            <v/>
          </cell>
        </row>
        <row r="22">
          <cell r="BC22" t="str">
            <v/>
          </cell>
          <cell r="BD22" t="str">
            <v/>
          </cell>
        </row>
        <row r="23">
          <cell r="BC23" t="str">
            <v/>
          </cell>
          <cell r="BD23" t="str">
            <v/>
          </cell>
        </row>
        <row r="24">
          <cell r="BC24" t="str">
            <v/>
          </cell>
          <cell r="BD24" t="str">
            <v/>
          </cell>
        </row>
        <row r="25">
          <cell r="BC25" t="str">
            <v/>
          </cell>
          <cell r="BD25" t="str">
            <v/>
          </cell>
        </row>
        <row r="26">
          <cell r="BC26" t="str">
            <v/>
          </cell>
          <cell r="BD26" t="str">
            <v/>
          </cell>
        </row>
        <row r="27">
          <cell r="BC27" t="str">
            <v/>
          </cell>
          <cell r="BD27" t="str">
            <v/>
          </cell>
        </row>
        <row r="28">
          <cell r="BC28" t="str">
            <v/>
          </cell>
          <cell r="BD28" t="str">
            <v/>
          </cell>
        </row>
        <row r="29">
          <cell r="BC29" t="str">
            <v/>
          </cell>
          <cell r="BD29" t="str">
            <v/>
          </cell>
        </row>
        <row r="30">
          <cell r="BC30" t="str">
            <v/>
          </cell>
          <cell r="BD30" t="str">
            <v/>
          </cell>
        </row>
      </sheetData>
      <sheetData sheetId="14" refreshError="1">
        <row r="8">
          <cell r="A8" t="str">
            <v>2016-1</v>
          </cell>
          <cell r="B8">
            <v>0.3</v>
          </cell>
          <cell r="C8">
            <v>0.28999999999999998</v>
          </cell>
          <cell r="K8">
            <v>0.31</v>
          </cell>
          <cell r="N8">
            <v>0.2</v>
          </cell>
          <cell r="Q8">
            <v>0.01</v>
          </cell>
          <cell r="Z8">
            <v>0.8</v>
          </cell>
          <cell r="AF8">
            <v>0.4</v>
          </cell>
          <cell r="AL8">
            <v>0.3</v>
          </cell>
          <cell r="AQ8">
            <v>0.3</v>
          </cell>
          <cell r="AX8">
            <v>0.6</v>
          </cell>
          <cell r="BC8">
            <v>0.35666666666666669</v>
          </cell>
          <cell r="BD8" t="str">
            <v>NO CUMPLIDO</v>
          </cell>
        </row>
        <row r="9">
          <cell r="BC9" t="str">
            <v/>
          </cell>
          <cell r="BD9" t="str">
            <v/>
          </cell>
        </row>
        <row r="10">
          <cell r="BC10" t="str">
            <v/>
          </cell>
          <cell r="BD10" t="str">
            <v/>
          </cell>
        </row>
        <row r="11">
          <cell r="BC11" t="str">
            <v/>
          </cell>
          <cell r="BD11" t="str">
            <v/>
          </cell>
        </row>
        <row r="12">
          <cell r="BC12" t="str">
            <v/>
          </cell>
          <cell r="BD12" t="str">
            <v/>
          </cell>
        </row>
        <row r="13">
          <cell r="BC13" t="str">
            <v/>
          </cell>
          <cell r="BD13" t="str">
            <v/>
          </cell>
        </row>
        <row r="14">
          <cell r="BC14" t="str">
            <v/>
          </cell>
          <cell r="BD14" t="str">
            <v/>
          </cell>
        </row>
        <row r="15">
          <cell r="BC15" t="str">
            <v/>
          </cell>
          <cell r="BD15" t="str">
            <v/>
          </cell>
        </row>
        <row r="16">
          <cell r="BC16" t="str">
            <v/>
          </cell>
          <cell r="BD16" t="str">
            <v/>
          </cell>
        </row>
        <row r="17">
          <cell r="BC17" t="str">
            <v/>
          </cell>
          <cell r="BD17" t="str">
            <v/>
          </cell>
        </row>
        <row r="18">
          <cell r="BC18" t="str">
            <v/>
          </cell>
          <cell r="BD18" t="str">
            <v/>
          </cell>
        </row>
        <row r="19">
          <cell r="BC19" t="str">
            <v/>
          </cell>
          <cell r="BD19" t="str">
            <v/>
          </cell>
        </row>
        <row r="20">
          <cell r="BC20" t="str">
            <v/>
          </cell>
          <cell r="BD20" t="str">
            <v/>
          </cell>
        </row>
        <row r="21">
          <cell r="BC21" t="str">
            <v/>
          </cell>
          <cell r="BD21" t="str">
            <v/>
          </cell>
        </row>
        <row r="22">
          <cell r="BC22" t="str">
            <v/>
          </cell>
          <cell r="BD22" t="str">
            <v/>
          </cell>
        </row>
        <row r="23">
          <cell r="BC23" t="str">
            <v/>
          </cell>
          <cell r="BD23" t="str">
            <v/>
          </cell>
        </row>
        <row r="24">
          <cell r="BC24" t="str">
            <v/>
          </cell>
          <cell r="BD24" t="str">
            <v/>
          </cell>
        </row>
        <row r="25">
          <cell r="BC25" t="str">
            <v/>
          </cell>
          <cell r="BD25" t="str">
            <v/>
          </cell>
        </row>
        <row r="26">
          <cell r="BC26" t="str">
            <v/>
          </cell>
          <cell r="BD26" t="str">
            <v/>
          </cell>
        </row>
        <row r="27">
          <cell r="BC27" t="str">
            <v/>
          </cell>
          <cell r="BD27" t="str">
            <v/>
          </cell>
        </row>
        <row r="28">
          <cell r="BC28" t="str">
            <v/>
          </cell>
          <cell r="BD28" t="str">
            <v/>
          </cell>
        </row>
        <row r="29">
          <cell r="BC29" t="str">
            <v/>
          </cell>
          <cell r="BD29" t="str">
            <v/>
          </cell>
        </row>
        <row r="30">
          <cell r="BC30" t="str">
            <v/>
          </cell>
          <cell r="BD30" t="str">
            <v/>
          </cell>
        </row>
      </sheetData>
      <sheetData sheetId="15" refreshError="1">
        <row r="8">
          <cell r="A8" t="str">
            <v>2016-1</v>
          </cell>
          <cell r="B8">
            <v>0.1</v>
          </cell>
          <cell r="C8">
            <v>0.02</v>
          </cell>
          <cell r="K8">
            <v>0.02</v>
          </cell>
          <cell r="N8">
            <v>0.01</v>
          </cell>
          <cell r="Q8">
            <v>0.01</v>
          </cell>
          <cell r="Z8">
            <v>0.01</v>
          </cell>
          <cell r="AF8">
            <v>0.04</v>
          </cell>
          <cell r="AL8">
            <v>0.15</v>
          </cell>
          <cell r="AQ8">
            <v>0.02</v>
          </cell>
          <cell r="AX8">
            <v>0.11</v>
          </cell>
          <cell r="BC8">
            <v>4.3333333333333335E-2</v>
          </cell>
          <cell r="BD8" t="str">
            <v>SOBRESALIENTE</v>
          </cell>
        </row>
        <row r="9">
          <cell r="BC9" t="str">
            <v/>
          </cell>
          <cell r="BD9" t="str">
            <v/>
          </cell>
        </row>
        <row r="10">
          <cell r="BC10" t="str">
            <v/>
          </cell>
          <cell r="BD10" t="str">
            <v/>
          </cell>
        </row>
        <row r="11">
          <cell r="BC11" t="str">
            <v/>
          </cell>
          <cell r="BD11" t="str">
            <v/>
          </cell>
        </row>
        <row r="12">
          <cell r="BC12" t="str">
            <v/>
          </cell>
          <cell r="BD12" t="str">
            <v/>
          </cell>
        </row>
        <row r="13">
          <cell r="BC13" t="str">
            <v/>
          </cell>
          <cell r="BD13" t="str">
            <v/>
          </cell>
        </row>
        <row r="14">
          <cell r="BC14" t="str">
            <v/>
          </cell>
          <cell r="BD14" t="str">
            <v/>
          </cell>
        </row>
        <row r="15">
          <cell r="BC15" t="str">
            <v/>
          </cell>
          <cell r="BD15" t="str">
            <v/>
          </cell>
        </row>
        <row r="16">
          <cell r="BC16" t="str">
            <v/>
          </cell>
          <cell r="BD16" t="str">
            <v/>
          </cell>
        </row>
        <row r="17">
          <cell r="BC17" t="str">
            <v/>
          </cell>
          <cell r="BD17" t="str">
            <v/>
          </cell>
        </row>
        <row r="18">
          <cell r="BC18" t="str">
            <v/>
          </cell>
          <cell r="BD18" t="str">
            <v/>
          </cell>
        </row>
        <row r="19">
          <cell r="BC19" t="str">
            <v/>
          </cell>
          <cell r="BD19" t="str">
            <v/>
          </cell>
        </row>
        <row r="20">
          <cell r="BC20" t="str">
            <v/>
          </cell>
          <cell r="BD20" t="str">
            <v/>
          </cell>
        </row>
        <row r="21">
          <cell r="BC21" t="str">
            <v/>
          </cell>
          <cell r="BD21" t="str">
            <v/>
          </cell>
        </row>
        <row r="22">
          <cell r="BC22" t="str">
            <v/>
          </cell>
          <cell r="BD22" t="str">
            <v/>
          </cell>
        </row>
        <row r="23">
          <cell r="BC23" t="str">
            <v/>
          </cell>
          <cell r="BD23" t="str">
            <v/>
          </cell>
        </row>
        <row r="24">
          <cell r="BC24" t="str">
            <v/>
          </cell>
          <cell r="BD24" t="str">
            <v/>
          </cell>
        </row>
        <row r="25">
          <cell r="BC25" t="str">
            <v/>
          </cell>
          <cell r="BD25" t="str">
            <v/>
          </cell>
        </row>
        <row r="26">
          <cell r="BC26" t="str">
            <v/>
          </cell>
          <cell r="BD26" t="str">
            <v/>
          </cell>
        </row>
        <row r="27">
          <cell r="BC27" t="str">
            <v/>
          </cell>
          <cell r="BD27" t="str">
            <v/>
          </cell>
        </row>
        <row r="28">
          <cell r="BC28" t="str">
            <v/>
          </cell>
          <cell r="BD28" t="str">
            <v/>
          </cell>
        </row>
        <row r="29">
          <cell r="BC29" t="str">
            <v/>
          </cell>
          <cell r="BD29" t="str">
            <v/>
          </cell>
        </row>
        <row r="30">
          <cell r="BC30" t="str">
            <v/>
          </cell>
          <cell r="BD30" t="str">
            <v/>
          </cell>
        </row>
      </sheetData>
      <sheetData sheetId="16" refreshError="1">
        <row r="8">
          <cell r="A8" t="str">
            <v>2016-1</v>
          </cell>
          <cell r="B8">
            <v>0.1</v>
          </cell>
          <cell r="C8">
            <v>0.01</v>
          </cell>
          <cell r="E8">
            <v>0.01</v>
          </cell>
          <cell r="G8">
            <v>0.01</v>
          </cell>
          <cell r="H8">
            <v>0.01</v>
          </cell>
          <cell r="I8">
            <v>0.01</v>
          </cell>
          <cell r="J8">
            <v>0.01</v>
          </cell>
          <cell r="Q8">
            <v>0.01</v>
          </cell>
          <cell r="Z8">
            <v>0.01</v>
          </cell>
          <cell r="AA8">
            <v>0.01</v>
          </cell>
          <cell r="AI8">
            <v>6.0000000000000001E-3</v>
          </cell>
          <cell r="AM8">
            <v>1E-3</v>
          </cell>
          <cell r="AO8">
            <v>0.01</v>
          </cell>
          <cell r="AR8">
            <v>0.01</v>
          </cell>
          <cell r="AT8">
            <v>0.01</v>
          </cell>
          <cell r="AV8">
            <v>0.01</v>
          </cell>
          <cell r="AX8">
            <v>0.01</v>
          </cell>
          <cell r="AY8">
            <v>0.01</v>
          </cell>
          <cell r="BA8">
            <v>0.01</v>
          </cell>
          <cell r="BC8">
            <v>9.2777777777777806E-3</v>
          </cell>
          <cell r="BD8" t="str">
            <v>SOBRESALIENTE</v>
          </cell>
        </row>
        <row r="9">
          <cell r="BC9" t="str">
            <v/>
          </cell>
          <cell r="BD9" t="str">
            <v/>
          </cell>
        </row>
        <row r="10">
          <cell r="BC10" t="str">
            <v/>
          </cell>
          <cell r="BD10" t="str">
            <v/>
          </cell>
        </row>
        <row r="11">
          <cell r="BC11" t="str">
            <v/>
          </cell>
          <cell r="BD11" t="str">
            <v/>
          </cell>
        </row>
        <row r="12">
          <cell r="BC12" t="str">
            <v/>
          </cell>
          <cell r="BD12" t="str">
            <v/>
          </cell>
        </row>
        <row r="13">
          <cell r="BC13" t="str">
            <v/>
          </cell>
          <cell r="BD13" t="str">
            <v/>
          </cell>
        </row>
        <row r="14">
          <cell r="BC14" t="str">
            <v/>
          </cell>
          <cell r="BD14" t="str">
            <v/>
          </cell>
        </row>
        <row r="15">
          <cell r="BC15" t="str">
            <v/>
          </cell>
          <cell r="BD15" t="str">
            <v/>
          </cell>
        </row>
        <row r="16">
          <cell r="BC16" t="str">
            <v/>
          </cell>
          <cell r="BD16" t="str">
            <v/>
          </cell>
        </row>
        <row r="17">
          <cell r="BC17" t="str">
            <v/>
          </cell>
          <cell r="BD17" t="str">
            <v/>
          </cell>
        </row>
        <row r="18">
          <cell r="BC18" t="str">
            <v/>
          </cell>
          <cell r="BD18" t="str">
            <v/>
          </cell>
        </row>
        <row r="19">
          <cell r="BC19" t="str">
            <v/>
          </cell>
          <cell r="BD19" t="str">
            <v/>
          </cell>
        </row>
        <row r="20">
          <cell r="BC20" t="str">
            <v/>
          </cell>
          <cell r="BD20" t="str">
            <v/>
          </cell>
        </row>
        <row r="21">
          <cell r="BC21" t="str">
            <v/>
          </cell>
          <cell r="BD21" t="str">
            <v/>
          </cell>
        </row>
        <row r="22">
          <cell r="BC22" t="str">
            <v/>
          </cell>
          <cell r="BD22" t="str">
            <v/>
          </cell>
        </row>
        <row r="23">
          <cell r="BC23" t="str">
            <v/>
          </cell>
          <cell r="BD23" t="str">
            <v/>
          </cell>
        </row>
        <row r="24">
          <cell r="BC24" t="str">
            <v/>
          </cell>
          <cell r="BD24" t="str">
            <v/>
          </cell>
        </row>
        <row r="25">
          <cell r="BC25" t="str">
            <v/>
          </cell>
          <cell r="BD25" t="str">
            <v/>
          </cell>
        </row>
        <row r="26">
          <cell r="BC26" t="str">
            <v/>
          </cell>
          <cell r="BD26" t="str">
            <v/>
          </cell>
        </row>
        <row r="27">
          <cell r="BC27" t="str">
            <v/>
          </cell>
          <cell r="BD27" t="str">
            <v/>
          </cell>
        </row>
        <row r="28">
          <cell r="BC28" t="str">
            <v/>
          </cell>
          <cell r="BD28" t="str">
            <v/>
          </cell>
        </row>
        <row r="29">
          <cell r="BC29" t="str">
            <v/>
          </cell>
          <cell r="BD29" t="str">
            <v/>
          </cell>
        </row>
        <row r="30">
          <cell r="BC30" t="str">
            <v/>
          </cell>
          <cell r="BD30" t="str">
            <v/>
          </cell>
        </row>
      </sheetData>
      <sheetData sheetId="17" refreshError="1">
        <row r="8">
          <cell r="A8" t="str">
            <v>2016-1</v>
          </cell>
          <cell r="B8">
            <v>0.05</v>
          </cell>
          <cell r="C8">
            <v>0.01</v>
          </cell>
          <cell r="E8">
            <v>0.01</v>
          </cell>
          <cell r="H8">
            <v>0.01</v>
          </cell>
          <cell r="I8">
            <v>0.01</v>
          </cell>
          <cell r="J8">
            <v>0.01</v>
          </cell>
          <cell r="M8">
            <v>0.01</v>
          </cell>
          <cell r="Q8">
            <v>0.01</v>
          </cell>
          <cell r="Z8">
            <v>0.01</v>
          </cell>
          <cell r="AA8">
            <v>0.01</v>
          </cell>
          <cell r="AM8">
            <v>0.01</v>
          </cell>
          <cell r="AO8">
            <v>0.01</v>
          </cell>
          <cell r="AQ8">
            <v>0.01</v>
          </cell>
          <cell r="AR8">
            <v>0.01</v>
          </cell>
          <cell r="AT8">
            <v>0.01</v>
          </cell>
          <cell r="AU8">
            <v>0.01</v>
          </cell>
          <cell r="AV8">
            <v>0.01</v>
          </cell>
          <cell r="AX8">
            <v>0.01</v>
          </cell>
          <cell r="AY8">
            <v>0.01</v>
          </cell>
          <cell r="BA8">
            <v>0.01</v>
          </cell>
          <cell r="BC8">
            <v>1.0000000000000002E-2</v>
          </cell>
          <cell r="BD8" t="str">
            <v>SOBRESALIENTE</v>
          </cell>
        </row>
        <row r="9">
          <cell r="BC9" t="str">
            <v/>
          </cell>
          <cell r="BD9" t="str">
            <v/>
          </cell>
        </row>
        <row r="10">
          <cell r="BC10" t="str">
            <v/>
          </cell>
          <cell r="BD10" t="str">
            <v/>
          </cell>
        </row>
        <row r="11">
          <cell r="BC11" t="str">
            <v/>
          </cell>
          <cell r="BD11" t="str">
            <v/>
          </cell>
        </row>
        <row r="12">
          <cell r="BC12" t="str">
            <v/>
          </cell>
          <cell r="BD12" t="str">
            <v/>
          </cell>
        </row>
        <row r="13">
          <cell r="BC13" t="str">
            <v/>
          </cell>
          <cell r="BD13" t="str">
            <v/>
          </cell>
        </row>
        <row r="14">
          <cell r="BC14" t="str">
            <v/>
          </cell>
          <cell r="BD14" t="str">
            <v/>
          </cell>
        </row>
        <row r="15">
          <cell r="BC15" t="str">
            <v/>
          </cell>
          <cell r="BD15" t="str">
            <v/>
          </cell>
        </row>
        <row r="16">
          <cell r="BC16" t="str">
            <v/>
          </cell>
          <cell r="BD16" t="str">
            <v/>
          </cell>
        </row>
        <row r="17">
          <cell r="BC17" t="str">
            <v/>
          </cell>
          <cell r="BD17" t="str">
            <v/>
          </cell>
        </row>
        <row r="18">
          <cell r="BC18" t="str">
            <v/>
          </cell>
          <cell r="BD18" t="str">
            <v/>
          </cell>
        </row>
        <row r="19">
          <cell r="BC19" t="str">
            <v/>
          </cell>
          <cell r="BD19" t="str">
            <v/>
          </cell>
        </row>
        <row r="20">
          <cell r="BC20" t="str">
            <v/>
          </cell>
          <cell r="BD20" t="str">
            <v/>
          </cell>
        </row>
        <row r="21">
          <cell r="BC21" t="str">
            <v/>
          </cell>
          <cell r="BD21" t="str">
            <v/>
          </cell>
        </row>
        <row r="22">
          <cell r="BC22" t="str">
            <v/>
          </cell>
          <cell r="BD22" t="str">
            <v/>
          </cell>
        </row>
        <row r="23">
          <cell r="BC23" t="str">
            <v/>
          </cell>
          <cell r="BD23" t="str">
            <v/>
          </cell>
        </row>
        <row r="24">
          <cell r="BC24" t="str">
            <v/>
          </cell>
          <cell r="BD24" t="str">
            <v/>
          </cell>
        </row>
        <row r="25">
          <cell r="BC25" t="str">
            <v/>
          </cell>
          <cell r="BD25" t="str">
            <v/>
          </cell>
        </row>
        <row r="26">
          <cell r="BC26" t="str">
            <v/>
          </cell>
          <cell r="BD26" t="str">
            <v/>
          </cell>
        </row>
        <row r="27">
          <cell r="BC27" t="str">
            <v/>
          </cell>
          <cell r="BD27" t="str">
            <v/>
          </cell>
        </row>
        <row r="28">
          <cell r="BC28" t="str">
            <v/>
          </cell>
          <cell r="BD28" t="str">
            <v/>
          </cell>
        </row>
        <row r="29">
          <cell r="BC29" t="str">
            <v/>
          </cell>
          <cell r="BD29" t="str">
            <v/>
          </cell>
        </row>
        <row r="30">
          <cell r="BC30" t="str">
            <v/>
          </cell>
          <cell r="BD30" t="str">
            <v/>
          </cell>
        </row>
      </sheetData>
      <sheetData sheetId="18" refreshError="1">
        <row r="8">
          <cell r="A8" t="str">
            <v>2016-1</v>
          </cell>
          <cell r="B8">
            <v>0.05</v>
          </cell>
          <cell r="C8">
            <v>0.04</v>
          </cell>
          <cell r="K8">
            <v>0.01</v>
          </cell>
          <cell r="N8">
            <v>0.16</v>
          </cell>
          <cell r="Q8">
            <v>0.06</v>
          </cell>
          <cell r="Z8">
            <v>0.1</v>
          </cell>
          <cell r="AF8">
            <v>0.37</v>
          </cell>
          <cell r="AL8">
            <v>0.01</v>
          </cell>
          <cell r="AQ8">
            <v>0.01</v>
          </cell>
          <cell r="AX8">
            <v>0.01</v>
          </cell>
          <cell r="BC8">
            <v>8.5555555555555551E-2</v>
          </cell>
          <cell r="BD8" t="str">
            <v>NO CUMPLIDO</v>
          </cell>
        </row>
        <row r="9">
          <cell r="BC9" t="str">
            <v/>
          </cell>
          <cell r="BD9" t="str">
            <v/>
          </cell>
        </row>
        <row r="10">
          <cell r="BC10" t="str">
            <v/>
          </cell>
          <cell r="BD10" t="str">
            <v/>
          </cell>
        </row>
        <row r="11">
          <cell r="BC11" t="str">
            <v/>
          </cell>
          <cell r="BD11" t="str">
            <v/>
          </cell>
        </row>
        <row r="12">
          <cell r="BC12" t="str">
            <v/>
          </cell>
          <cell r="BD12" t="str">
            <v/>
          </cell>
        </row>
        <row r="13">
          <cell r="BC13" t="str">
            <v/>
          </cell>
          <cell r="BD13" t="str">
            <v/>
          </cell>
        </row>
        <row r="14">
          <cell r="BC14" t="str">
            <v/>
          </cell>
          <cell r="BD14" t="str">
            <v/>
          </cell>
        </row>
        <row r="15">
          <cell r="BC15" t="str">
            <v/>
          </cell>
          <cell r="BD15" t="str">
            <v/>
          </cell>
        </row>
        <row r="16">
          <cell r="BC16" t="str">
            <v/>
          </cell>
          <cell r="BD16" t="str">
            <v/>
          </cell>
        </row>
        <row r="17">
          <cell r="BC17" t="str">
            <v/>
          </cell>
          <cell r="BD17" t="str">
            <v/>
          </cell>
        </row>
        <row r="18">
          <cell r="BC18" t="str">
            <v/>
          </cell>
          <cell r="BD18" t="str">
            <v/>
          </cell>
        </row>
        <row r="19">
          <cell r="BC19" t="str">
            <v/>
          </cell>
          <cell r="BD19" t="str">
            <v/>
          </cell>
        </row>
        <row r="20">
          <cell r="BC20" t="str">
            <v/>
          </cell>
          <cell r="BD20" t="str">
            <v/>
          </cell>
        </row>
        <row r="21">
          <cell r="BC21" t="str">
            <v/>
          </cell>
          <cell r="BD21" t="str">
            <v/>
          </cell>
        </row>
        <row r="22">
          <cell r="BC22" t="str">
            <v/>
          </cell>
          <cell r="BD22" t="str">
            <v/>
          </cell>
        </row>
        <row r="23">
          <cell r="BC23" t="str">
            <v/>
          </cell>
          <cell r="BD23" t="str">
            <v/>
          </cell>
        </row>
        <row r="24">
          <cell r="BC24" t="str">
            <v/>
          </cell>
          <cell r="BD24" t="str">
            <v/>
          </cell>
        </row>
        <row r="25">
          <cell r="BC25" t="str">
            <v/>
          </cell>
          <cell r="BD25" t="str">
            <v/>
          </cell>
        </row>
        <row r="26">
          <cell r="BC26" t="str">
            <v/>
          </cell>
          <cell r="BD26" t="str">
            <v/>
          </cell>
        </row>
        <row r="27">
          <cell r="BC27" t="str">
            <v/>
          </cell>
          <cell r="BD27" t="str">
            <v/>
          </cell>
        </row>
        <row r="28">
          <cell r="BC28" t="str">
            <v/>
          </cell>
          <cell r="BD28" t="str">
            <v/>
          </cell>
        </row>
        <row r="29">
          <cell r="BC29" t="str">
            <v/>
          </cell>
          <cell r="BD29" t="str">
            <v/>
          </cell>
        </row>
        <row r="30">
          <cell r="BC30" t="str">
            <v/>
          </cell>
          <cell r="BD30" t="str">
            <v/>
          </cell>
        </row>
      </sheetData>
      <sheetData sheetId="19" refreshError="1">
        <row r="8">
          <cell r="A8" t="str">
            <v>2016-1</v>
          </cell>
          <cell r="B8">
            <v>0.01</v>
          </cell>
          <cell r="C8">
            <v>0.01</v>
          </cell>
          <cell r="K8">
            <v>0.01</v>
          </cell>
          <cell r="N8">
            <v>0.01</v>
          </cell>
          <cell r="Q8">
            <v>0.03</v>
          </cell>
          <cell r="Z8">
            <v>0.01</v>
          </cell>
          <cell r="AF8">
            <v>0.01</v>
          </cell>
          <cell r="AL8">
            <v>0.01</v>
          </cell>
          <cell r="AQ8">
            <v>0.01</v>
          </cell>
          <cell r="AX8">
            <v>0.01</v>
          </cell>
          <cell r="BC8">
            <v>1.2222222222222219E-2</v>
          </cell>
          <cell r="BD8" t="str">
            <v>ACEPTABLE</v>
          </cell>
        </row>
        <row r="9">
          <cell r="BC9" t="str">
            <v/>
          </cell>
          <cell r="BD9" t="str">
            <v/>
          </cell>
        </row>
        <row r="10">
          <cell r="BC10" t="str">
            <v/>
          </cell>
          <cell r="BD10" t="str">
            <v/>
          </cell>
        </row>
        <row r="11">
          <cell r="BC11" t="str">
            <v/>
          </cell>
          <cell r="BD11" t="str">
            <v/>
          </cell>
        </row>
        <row r="12">
          <cell r="BC12" t="str">
            <v/>
          </cell>
          <cell r="BD12" t="str">
            <v/>
          </cell>
        </row>
        <row r="13">
          <cell r="BC13" t="str">
            <v/>
          </cell>
          <cell r="BD13" t="str">
            <v/>
          </cell>
        </row>
        <row r="14">
          <cell r="BC14" t="str">
            <v/>
          </cell>
          <cell r="BD14" t="str">
            <v/>
          </cell>
        </row>
        <row r="15">
          <cell r="BC15" t="str">
            <v/>
          </cell>
          <cell r="BD15" t="str">
            <v/>
          </cell>
        </row>
        <row r="16">
          <cell r="BC16" t="str">
            <v/>
          </cell>
          <cell r="BD16" t="str">
            <v/>
          </cell>
        </row>
        <row r="17">
          <cell r="BC17" t="str">
            <v/>
          </cell>
          <cell r="BD17" t="str">
            <v/>
          </cell>
        </row>
        <row r="18">
          <cell r="BC18" t="str">
            <v/>
          </cell>
          <cell r="BD18" t="str">
            <v/>
          </cell>
        </row>
        <row r="19">
          <cell r="BC19" t="str">
            <v/>
          </cell>
          <cell r="BD19" t="str">
            <v/>
          </cell>
        </row>
        <row r="20">
          <cell r="BC20" t="str">
            <v/>
          </cell>
          <cell r="BD20" t="str">
            <v/>
          </cell>
        </row>
        <row r="21">
          <cell r="BC21" t="str">
            <v/>
          </cell>
          <cell r="BD21" t="str">
            <v/>
          </cell>
        </row>
        <row r="22">
          <cell r="BC22" t="str">
            <v/>
          </cell>
          <cell r="BD22" t="str">
            <v/>
          </cell>
        </row>
        <row r="23">
          <cell r="BC23" t="str">
            <v/>
          </cell>
          <cell r="BD23" t="str">
            <v/>
          </cell>
        </row>
        <row r="24">
          <cell r="BC24" t="str">
            <v/>
          </cell>
          <cell r="BD24" t="str">
            <v/>
          </cell>
        </row>
        <row r="25">
          <cell r="BC25" t="str">
            <v/>
          </cell>
          <cell r="BD25" t="str">
            <v/>
          </cell>
        </row>
        <row r="26">
          <cell r="BC26" t="str">
            <v/>
          </cell>
          <cell r="BD26" t="str">
            <v/>
          </cell>
        </row>
        <row r="27">
          <cell r="BC27" t="str">
            <v/>
          </cell>
          <cell r="BD27" t="str">
            <v/>
          </cell>
        </row>
        <row r="28">
          <cell r="BC28" t="str">
            <v/>
          </cell>
          <cell r="BD28" t="str">
            <v/>
          </cell>
        </row>
        <row r="29">
          <cell r="BC29" t="str">
            <v/>
          </cell>
          <cell r="BD29" t="str">
            <v/>
          </cell>
        </row>
        <row r="30">
          <cell r="BC30" t="str">
            <v/>
          </cell>
          <cell r="BD30" t="str">
            <v/>
          </cell>
        </row>
      </sheetData>
      <sheetData sheetId="20" refreshError="1">
        <row r="8">
          <cell r="A8" t="str">
            <v>2016-1</v>
          </cell>
          <cell r="B8">
            <v>0.01</v>
          </cell>
          <cell r="C8">
            <v>0.01</v>
          </cell>
          <cell r="K8">
            <v>0.01</v>
          </cell>
          <cell r="N8">
            <v>0.01</v>
          </cell>
          <cell r="Q8">
            <v>0.01</v>
          </cell>
          <cell r="Z8">
            <v>0.1</v>
          </cell>
          <cell r="AF8">
            <v>0.01</v>
          </cell>
          <cell r="AL8">
            <v>0.01</v>
          </cell>
          <cell r="AQ8">
            <v>0.01</v>
          </cell>
          <cell r="AX8">
            <v>0.01</v>
          </cell>
          <cell r="BC8">
            <v>2.0000000000000004E-2</v>
          </cell>
          <cell r="BD8" t="str">
            <v/>
          </cell>
        </row>
        <row r="9">
          <cell r="BC9" t="str">
            <v/>
          </cell>
          <cell r="BD9" t="str">
            <v/>
          </cell>
        </row>
        <row r="10">
          <cell r="BC10" t="str">
            <v/>
          </cell>
          <cell r="BD10" t="str">
            <v/>
          </cell>
        </row>
        <row r="11">
          <cell r="BC11" t="str">
            <v/>
          </cell>
          <cell r="BD11" t="str">
            <v/>
          </cell>
        </row>
        <row r="12">
          <cell r="BC12" t="str">
            <v/>
          </cell>
          <cell r="BD12" t="str">
            <v/>
          </cell>
        </row>
        <row r="13">
          <cell r="BC13" t="str">
            <v/>
          </cell>
          <cell r="BD13" t="str">
            <v/>
          </cell>
        </row>
        <row r="14">
          <cell r="BC14" t="str">
            <v/>
          </cell>
          <cell r="BD14" t="str">
            <v/>
          </cell>
        </row>
        <row r="15">
          <cell r="BC15" t="str">
            <v/>
          </cell>
          <cell r="BD15" t="str">
            <v/>
          </cell>
        </row>
        <row r="16">
          <cell r="BC16" t="str">
            <v/>
          </cell>
          <cell r="BD16" t="str">
            <v/>
          </cell>
        </row>
        <row r="17">
          <cell r="BC17" t="str">
            <v/>
          </cell>
          <cell r="BD17" t="str">
            <v/>
          </cell>
        </row>
        <row r="18">
          <cell r="BC18" t="str">
            <v/>
          </cell>
          <cell r="BD18" t="str">
            <v/>
          </cell>
        </row>
        <row r="19">
          <cell r="BC19" t="str">
            <v/>
          </cell>
          <cell r="BD19" t="str">
            <v/>
          </cell>
        </row>
        <row r="20">
          <cell r="BC20" t="str">
            <v/>
          </cell>
          <cell r="BD20" t="str">
            <v/>
          </cell>
        </row>
        <row r="21">
          <cell r="BC21" t="str">
            <v/>
          </cell>
          <cell r="BD21" t="str">
            <v/>
          </cell>
        </row>
        <row r="22">
          <cell r="BC22" t="str">
            <v/>
          </cell>
          <cell r="BD22" t="str">
            <v/>
          </cell>
        </row>
        <row r="23">
          <cell r="BC23" t="str">
            <v/>
          </cell>
          <cell r="BD23" t="str">
            <v/>
          </cell>
        </row>
        <row r="24">
          <cell r="BC24" t="str">
            <v/>
          </cell>
          <cell r="BD24" t="str">
            <v/>
          </cell>
        </row>
        <row r="25">
          <cell r="BC25" t="str">
            <v/>
          </cell>
          <cell r="BD25" t="str">
            <v/>
          </cell>
        </row>
        <row r="26">
          <cell r="BC26" t="str">
            <v/>
          </cell>
          <cell r="BD26" t="str">
            <v/>
          </cell>
        </row>
        <row r="27">
          <cell r="BC27" t="str">
            <v/>
          </cell>
          <cell r="BD27" t="str">
            <v/>
          </cell>
        </row>
        <row r="28">
          <cell r="BC28" t="str">
            <v/>
          </cell>
          <cell r="BD28" t="str">
            <v/>
          </cell>
        </row>
        <row r="29">
          <cell r="BC29" t="str">
            <v/>
          </cell>
          <cell r="BD29" t="str">
            <v/>
          </cell>
        </row>
        <row r="30">
          <cell r="BC30" t="str">
            <v/>
          </cell>
          <cell r="BD30" t="str">
            <v/>
          </cell>
        </row>
      </sheetData>
      <sheetData sheetId="21" refreshError="1">
        <row r="8">
          <cell r="A8" t="str">
            <v>2016-1</v>
          </cell>
          <cell r="B8">
            <v>1</v>
          </cell>
          <cell r="C8">
            <v>1.9</v>
          </cell>
          <cell r="K8">
            <v>1.1000000000000001</v>
          </cell>
          <cell r="N8">
            <v>1.4</v>
          </cell>
          <cell r="Q8">
            <v>0.1</v>
          </cell>
          <cell r="Z8">
            <v>1.5</v>
          </cell>
          <cell r="AF8">
            <v>1.2</v>
          </cell>
          <cell r="AL8">
            <v>0.01</v>
          </cell>
          <cell r="AQ8">
            <v>0.9</v>
          </cell>
          <cell r="AX8">
            <v>0.3</v>
          </cell>
          <cell r="BC8">
            <v>0.93444444444444441</v>
          </cell>
          <cell r="BD8" t="str">
            <v>SOBRESALIENTE</v>
          </cell>
        </row>
        <row r="9">
          <cell r="BC9" t="str">
            <v/>
          </cell>
          <cell r="BD9" t="str">
            <v/>
          </cell>
        </row>
        <row r="10">
          <cell r="BC10" t="str">
            <v/>
          </cell>
          <cell r="BD10" t="str">
            <v/>
          </cell>
        </row>
        <row r="11">
          <cell r="BC11" t="str">
            <v/>
          </cell>
          <cell r="BD11" t="str">
            <v/>
          </cell>
        </row>
        <row r="12">
          <cell r="BC12" t="str">
            <v/>
          </cell>
          <cell r="BD12" t="str">
            <v/>
          </cell>
        </row>
        <row r="13">
          <cell r="BC13" t="str">
            <v/>
          </cell>
          <cell r="BD13" t="str">
            <v/>
          </cell>
        </row>
        <row r="14">
          <cell r="BC14" t="str">
            <v/>
          </cell>
          <cell r="BD14" t="str">
            <v/>
          </cell>
        </row>
        <row r="15">
          <cell r="BC15" t="str">
            <v/>
          </cell>
          <cell r="BD15" t="str">
            <v/>
          </cell>
        </row>
        <row r="16">
          <cell r="BC16" t="str">
            <v/>
          </cell>
          <cell r="BD16" t="str">
            <v/>
          </cell>
        </row>
        <row r="17">
          <cell r="BC17" t="str">
            <v/>
          </cell>
          <cell r="BD17" t="str">
            <v/>
          </cell>
        </row>
        <row r="18">
          <cell r="BC18" t="str">
            <v/>
          </cell>
          <cell r="BD18" t="str">
            <v/>
          </cell>
        </row>
        <row r="19">
          <cell r="BC19" t="str">
            <v/>
          </cell>
          <cell r="BD19" t="str">
            <v/>
          </cell>
        </row>
        <row r="20">
          <cell r="BC20" t="str">
            <v/>
          </cell>
          <cell r="BD20" t="str">
            <v/>
          </cell>
        </row>
        <row r="21">
          <cell r="BC21" t="str">
            <v/>
          </cell>
          <cell r="BD21" t="str">
            <v/>
          </cell>
        </row>
        <row r="22">
          <cell r="BC22" t="str">
            <v/>
          </cell>
          <cell r="BD22" t="str">
            <v/>
          </cell>
        </row>
        <row r="23">
          <cell r="BC23" t="str">
            <v/>
          </cell>
          <cell r="BD23" t="str">
            <v/>
          </cell>
        </row>
        <row r="24">
          <cell r="BC24" t="str">
            <v/>
          </cell>
          <cell r="BD24" t="str">
            <v/>
          </cell>
        </row>
        <row r="25">
          <cell r="BC25" t="str">
            <v/>
          </cell>
          <cell r="BD25" t="str">
            <v/>
          </cell>
        </row>
        <row r="26">
          <cell r="BC26" t="str">
            <v/>
          </cell>
          <cell r="BD26" t="str">
            <v/>
          </cell>
        </row>
        <row r="27">
          <cell r="BC27" t="str">
            <v/>
          </cell>
          <cell r="BD27" t="str">
            <v/>
          </cell>
        </row>
        <row r="28">
          <cell r="BC28" t="str">
            <v/>
          </cell>
          <cell r="BD28" t="str">
            <v/>
          </cell>
        </row>
        <row r="29">
          <cell r="BC29" t="str">
            <v/>
          </cell>
          <cell r="BD29" t="str">
            <v/>
          </cell>
        </row>
        <row r="30">
          <cell r="BC30" t="str">
            <v/>
          </cell>
          <cell r="BD30" t="str">
            <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FD3B4F-0ED6-7B4C-AC00-C2AFDCD289F9}">
  <dimension ref="A1:WVV65536"/>
  <sheetViews>
    <sheetView topLeftCell="A11" zoomScale="175" workbookViewId="0"/>
  </sheetViews>
  <sheetFormatPr baseColWidth="10" defaultColWidth="0" defaultRowHeight="0" customHeight="1" zeroHeight="1" x14ac:dyDescent="0.15"/>
  <cols>
    <col min="1" max="1" width="2.33203125" style="154" customWidth="1"/>
    <col min="2" max="2" width="63" style="154" customWidth="1"/>
    <col min="3" max="4" width="22.33203125" style="154" customWidth="1"/>
    <col min="5" max="5" width="3.6640625" style="153" customWidth="1"/>
    <col min="6" max="6" width="4.5" style="153" customWidth="1"/>
    <col min="7" max="7" width="11.1640625" style="153" hidden="1" customWidth="1"/>
    <col min="8" max="8" width="15.83203125" style="153" hidden="1" customWidth="1"/>
    <col min="9" max="10" width="11.1640625" style="153" hidden="1" customWidth="1"/>
    <col min="11" max="11" width="14.33203125" style="153" hidden="1" customWidth="1"/>
    <col min="12" max="13" width="11.1640625" style="153" hidden="1" customWidth="1"/>
    <col min="14" max="14" width="3.1640625" style="154" customWidth="1"/>
    <col min="15" max="256" width="11.1640625" style="153" hidden="1"/>
    <col min="257" max="257" width="2.33203125" style="153" hidden="1" customWidth="1"/>
    <col min="258" max="258" width="16" style="153" hidden="1" customWidth="1"/>
    <col min="259" max="259" width="5" style="153" hidden="1" customWidth="1"/>
    <col min="260" max="260" width="2.33203125" style="153" hidden="1" customWidth="1"/>
    <col min="261" max="261" width="3.6640625" style="153" hidden="1" customWidth="1"/>
    <col min="262" max="262" width="4.5" style="153" hidden="1" customWidth="1"/>
    <col min="263" max="263" width="11.1640625" style="153" hidden="1" customWidth="1"/>
    <col min="264" max="264" width="15.83203125" style="153" hidden="1" customWidth="1"/>
    <col min="265" max="266" width="11.1640625" style="153" hidden="1" customWidth="1"/>
    <col min="267" max="267" width="14.33203125" style="153" hidden="1" customWidth="1"/>
    <col min="268" max="269" width="11.1640625" style="153" hidden="1" customWidth="1"/>
    <col min="270" max="270" width="3.1640625" style="153" hidden="1" customWidth="1"/>
    <col min="271" max="512" width="11.1640625" style="153" hidden="1"/>
    <col min="513" max="513" width="2.33203125" style="153" hidden="1" customWidth="1"/>
    <col min="514" max="514" width="16" style="153" hidden="1" customWidth="1"/>
    <col min="515" max="515" width="5" style="153" hidden="1" customWidth="1"/>
    <col min="516" max="516" width="2.33203125" style="153" hidden="1" customWidth="1"/>
    <col min="517" max="517" width="3.6640625" style="153" hidden="1" customWidth="1"/>
    <col min="518" max="518" width="4.5" style="153" hidden="1" customWidth="1"/>
    <col min="519" max="519" width="11.1640625" style="153" hidden="1" customWidth="1"/>
    <col min="520" max="520" width="15.83203125" style="153" hidden="1" customWidth="1"/>
    <col min="521" max="522" width="11.1640625" style="153" hidden="1" customWidth="1"/>
    <col min="523" max="523" width="14.33203125" style="153" hidden="1" customWidth="1"/>
    <col min="524" max="525" width="11.1640625" style="153" hidden="1" customWidth="1"/>
    <col min="526" max="526" width="3.1640625" style="153" hidden="1" customWidth="1"/>
    <col min="527" max="768" width="11.1640625" style="153" hidden="1"/>
    <col min="769" max="769" width="2.33203125" style="153" hidden="1" customWidth="1"/>
    <col min="770" max="770" width="16" style="153" hidden="1" customWidth="1"/>
    <col min="771" max="771" width="5" style="153" hidden="1" customWidth="1"/>
    <col min="772" max="772" width="2.33203125" style="153" hidden="1" customWidth="1"/>
    <col min="773" max="773" width="3.6640625" style="153" hidden="1" customWidth="1"/>
    <col min="774" max="774" width="4.5" style="153" hidden="1" customWidth="1"/>
    <col min="775" max="775" width="11.1640625" style="153" hidden="1" customWidth="1"/>
    <col min="776" max="776" width="15.83203125" style="153" hidden="1" customWidth="1"/>
    <col min="777" max="778" width="11.1640625" style="153" hidden="1" customWidth="1"/>
    <col min="779" max="779" width="14.33203125" style="153" hidden="1" customWidth="1"/>
    <col min="780" max="781" width="11.1640625" style="153" hidden="1" customWidth="1"/>
    <col min="782" max="782" width="3.1640625" style="153" hidden="1" customWidth="1"/>
    <col min="783" max="1024" width="11.1640625" style="153" hidden="1"/>
    <col min="1025" max="1025" width="2.33203125" style="153" hidden="1" customWidth="1"/>
    <col min="1026" max="1026" width="16" style="153" hidden="1" customWidth="1"/>
    <col min="1027" max="1027" width="5" style="153" hidden="1" customWidth="1"/>
    <col min="1028" max="1028" width="2.33203125" style="153" hidden="1" customWidth="1"/>
    <col min="1029" max="1029" width="3.6640625" style="153" hidden="1" customWidth="1"/>
    <col min="1030" max="1030" width="4.5" style="153" hidden="1" customWidth="1"/>
    <col min="1031" max="1031" width="11.1640625" style="153" hidden="1" customWidth="1"/>
    <col min="1032" max="1032" width="15.83203125" style="153" hidden="1" customWidth="1"/>
    <col min="1033" max="1034" width="11.1640625" style="153" hidden="1" customWidth="1"/>
    <col min="1035" max="1035" width="14.33203125" style="153" hidden="1" customWidth="1"/>
    <col min="1036" max="1037" width="11.1640625" style="153" hidden="1" customWidth="1"/>
    <col min="1038" max="1038" width="3.1640625" style="153" hidden="1" customWidth="1"/>
    <col min="1039" max="1280" width="11.1640625" style="153" hidden="1"/>
    <col min="1281" max="1281" width="2.33203125" style="153" hidden="1" customWidth="1"/>
    <col min="1282" max="1282" width="16" style="153" hidden="1" customWidth="1"/>
    <col min="1283" max="1283" width="5" style="153" hidden="1" customWidth="1"/>
    <col min="1284" max="1284" width="2.33203125" style="153" hidden="1" customWidth="1"/>
    <col min="1285" max="1285" width="3.6640625" style="153" hidden="1" customWidth="1"/>
    <col min="1286" max="1286" width="4.5" style="153" hidden="1" customWidth="1"/>
    <col min="1287" max="1287" width="11.1640625" style="153" hidden="1" customWidth="1"/>
    <col min="1288" max="1288" width="15.83203125" style="153" hidden="1" customWidth="1"/>
    <col min="1289" max="1290" width="11.1640625" style="153" hidden="1" customWidth="1"/>
    <col min="1291" max="1291" width="14.33203125" style="153" hidden="1" customWidth="1"/>
    <col min="1292" max="1293" width="11.1640625" style="153" hidden="1" customWidth="1"/>
    <col min="1294" max="1294" width="3.1640625" style="153" hidden="1" customWidth="1"/>
    <col min="1295" max="1536" width="11.1640625" style="153" hidden="1"/>
    <col min="1537" max="1537" width="2.33203125" style="153" hidden="1" customWidth="1"/>
    <col min="1538" max="1538" width="16" style="153" hidden="1" customWidth="1"/>
    <col min="1539" max="1539" width="5" style="153" hidden="1" customWidth="1"/>
    <col min="1540" max="1540" width="2.33203125" style="153" hidden="1" customWidth="1"/>
    <col min="1541" max="1541" width="3.6640625" style="153" hidden="1" customWidth="1"/>
    <col min="1542" max="1542" width="4.5" style="153" hidden="1" customWidth="1"/>
    <col min="1543" max="1543" width="11.1640625" style="153" hidden="1" customWidth="1"/>
    <col min="1544" max="1544" width="15.83203125" style="153" hidden="1" customWidth="1"/>
    <col min="1545" max="1546" width="11.1640625" style="153" hidden="1" customWidth="1"/>
    <col min="1547" max="1547" width="14.33203125" style="153" hidden="1" customWidth="1"/>
    <col min="1548" max="1549" width="11.1640625" style="153" hidden="1" customWidth="1"/>
    <col min="1550" max="1550" width="3.1640625" style="153" hidden="1" customWidth="1"/>
    <col min="1551" max="1792" width="11.1640625" style="153" hidden="1"/>
    <col min="1793" max="1793" width="2.33203125" style="153" hidden="1" customWidth="1"/>
    <col min="1794" max="1794" width="16" style="153" hidden="1" customWidth="1"/>
    <col min="1795" max="1795" width="5" style="153" hidden="1" customWidth="1"/>
    <col min="1796" max="1796" width="2.33203125" style="153" hidden="1" customWidth="1"/>
    <col min="1797" max="1797" width="3.6640625" style="153" hidden="1" customWidth="1"/>
    <col min="1798" max="1798" width="4.5" style="153" hidden="1" customWidth="1"/>
    <col min="1799" max="1799" width="11.1640625" style="153" hidden="1" customWidth="1"/>
    <col min="1800" max="1800" width="15.83203125" style="153" hidden="1" customWidth="1"/>
    <col min="1801" max="1802" width="11.1640625" style="153" hidden="1" customWidth="1"/>
    <col min="1803" max="1803" width="14.33203125" style="153" hidden="1" customWidth="1"/>
    <col min="1804" max="1805" width="11.1640625" style="153" hidden="1" customWidth="1"/>
    <col min="1806" max="1806" width="3.1640625" style="153" hidden="1" customWidth="1"/>
    <col min="1807" max="2048" width="11.1640625" style="153" hidden="1"/>
    <col min="2049" max="2049" width="2.33203125" style="153" hidden="1" customWidth="1"/>
    <col min="2050" max="2050" width="16" style="153" hidden="1" customWidth="1"/>
    <col min="2051" max="2051" width="5" style="153" hidden="1" customWidth="1"/>
    <col min="2052" max="2052" width="2.33203125" style="153" hidden="1" customWidth="1"/>
    <col min="2053" max="2053" width="3.6640625" style="153" hidden="1" customWidth="1"/>
    <col min="2054" max="2054" width="4.5" style="153" hidden="1" customWidth="1"/>
    <col min="2055" max="2055" width="11.1640625" style="153" hidden="1" customWidth="1"/>
    <col min="2056" max="2056" width="15.83203125" style="153" hidden="1" customWidth="1"/>
    <col min="2057" max="2058" width="11.1640625" style="153" hidden="1" customWidth="1"/>
    <col min="2059" max="2059" width="14.33203125" style="153" hidden="1" customWidth="1"/>
    <col min="2060" max="2061" width="11.1640625" style="153" hidden="1" customWidth="1"/>
    <col min="2062" max="2062" width="3.1640625" style="153" hidden="1" customWidth="1"/>
    <col min="2063" max="2304" width="11.1640625" style="153" hidden="1"/>
    <col min="2305" max="2305" width="2.33203125" style="153" hidden="1" customWidth="1"/>
    <col min="2306" max="2306" width="16" style="153" hidden="1" customWidth="1"/>
    <col min="2307" max="2307" width="5" style="153" hidden="1" customWidth="1"/>
    <col min="2308" max="2308" width="2.33203125" style="153" hidden="1" customWidth="1"/>
    <col min="2309" max="2309" width="3.6640625" style="153" hidden="1" customWidth="1"/>
    <col min="2310" max="2310" width="4.5" style="153" hidden="1" customWidth="1"/>
    <col min="2311" max="2311" width="11.1640625" style="153" hidden="1" customWidth="1"/>
    <col min="2312" max="2312" width="15.83203125" style="153" hidden="1" customWidth="1"/>
    <col min="2313" max="2314" width="11.1640625" style="153" hidden="1" customWidth="1"/>
    <col min="2315" max="2315" width="14.33203125" style="153" hidden="1" customWidth="1"/>
    <col min="2316" max="2317" width="11.1640625" style="153" hidden="1" customWidth="1"/>
    <col min="2318" max="2318" width="3.1640625" style="153" hidden="1" customWidth="1"/>
    <col min="2319" max="2560" width="11.1640625" style="153" hidden="1"/>
    <col min="2561" max="2561" width="2.33203125" style="153" hidden="1" customWidth="1"/>
    <col min="2562" max="2562" width="16" style="153" hidden="1" customWidth="1"/>
    <col min="2563" max="2563" width="5" style="153" hidden="1" customWidth="1"/>
    <col min="2564" max="2564" width="2.33203125" style="153" hidden="1" customWidth="1"/>
    <col min="2565" max="2565" width="3.6640625" style="153" hidden="1" customWidth="1"/>
    <col min="2566" max="2566" width="4.5" style="153" hidden="1" customWidth="1"/>
    <col min="2567" max="2567" width="11.1640625" style="153" hidden="1" customWidth="1"/>
    <col min="2568" max="2568" width="15.83203125" style="153" hidden="1" customWidth="1"/>
    <col min="2569" max="2570" width="11.1640625" style="153" hidden="1" customWidth="1"/>
    <col min="2571" max="2571" width="14.33203125" style="153" hidden="1" customWidth="1"/>
    <col min="2572" max="2573" width="11.1640625" style="153" hidden="1" customWidth="1"/>
    <col min="2574" max="2574" width="3.1640625" style="153" hidden="1" customWidth="1"/>
    <col min="2575" max="2816" width="11.1640625" style="153" hidden="1"/>
    <col min="2817" max="2817" width="2.33203125" style="153" hidden="1" customWidth="1"/>
    <col min="2818" max="2818" width="16" style="153" hidden="1" customWidth="1"/>
    <col min="2819" max="2819" width="5" style="153" hidden="1" customWidth="1"/>
    <col min="2820" max="2820" width="2.33203125" style="153" hidden="1" customWidth="1"/>
    <col min="2821" max="2821" width="3.6640625" style="153" hidden="1" customWidth="1"/>
    <col min="2822" max="2822" width="4.5" style="153" hidden="1" customWidth="1"/>
    <col min="2823" max="2823" width="11.1640625" style="153" hidden="1" customWidth="1"/>
    <col min="2824" max="2824" width="15.83203125" style="153" hidden="1" customWidth="1"/>
    <col min="2825" max="2826" width="11.1640625" style="153" hidden="1" customWidth="1"/>
    <col min="2827" max="2827" width="14.33203125" style="153" hidden="1" customWidth="1"/>
    <col min="2828" max="2829" width="11.1640625" style="153" hidden="1" customWidth="1"/>
    <col min="2830" max="2830" width="3.1640625" style="153" hidden="1" customWidth="1"/>
    <col min="2831" max="3072" width="11.1640625" style="153" hidden="1"/>
    <col min="3073" max="3073" width="2.33203125" style="153" hidden="1" customWidth="1"/>
    <col min="3074" max="3074" width="16" style="153" hidden="1" customWidth="1"/>
    <col min="3075" max="3075" width="5" style="153" hidden="1" customWidth="1"/>
    <col min="3076" max="3076" width="2.33203125" style="153" hidden="1" customWidth="1"/>
    <col min="3077" max="3077" width="3.6640625" style="153" hidden="1" customWidth="1"/>
    <col min="3078" max="3078" width="4.5" style="153" hidden="1" customWidth="1"/>
    <col min="3079" max="3079" width="11.1640625" style="153" hidden="1" customWidth="1"/>
    <col min="3080" max="3080" width="15.83203125" style="153" hidden="1" customWidth="1"/>
    <col min="3081" max="3082" width="11.1640625" style="153" hidden="1" customWidth="1"/>
    <col min="3083" max="3083" width="14.33203125" style="153" hidden="1" customWidth="1"/>
    <col min="3084" max="3085" width="11.1640625" style="153" hidden="1" customWidth="1"/>
    <col min="3086" max="3086" width="3.1640625" style="153" hidden="1" customWidth="1"/>
    <col min="3087" max="3328" width="11.1640625" style="153" hidden="1"/>
    <col min="3329" max="3329" width="2.33203125" style="153" hidden="1" customWidth="1"/>
    <col min="3330" max="3330" width="16" style="153" hidden="1" customWidth="1"/>
    <col min="3331" max="3331" width="5" style="153" hidden="1" customWidth="1"/>
    <col min="3332" max="3332" width="2.33203125" style="153" hidden="1" customWidth="1"/>
    <col min="3333" max="3333" width="3.6640625" style="153" hidden="1" customWidth="1"/>
    <col min="3334" max="3334" width="4.5" style="153" hidden="1" customWidth="1"/>
    <col min="3335" max="3335" width="11.1640625" style="153" hidden="1" customWidth="1"/>
    <col min="3336" max="3336" width="15.83203125" style="153" hidden="1" customWidth="1"/>
    <col min="3337" max="3338" width="11.1640625" style="153" hidden="1" customWidth="1"/>
    <col min="3339" max="3339" width="14.33203125" style="153" hidden="1" customWidth="1"/>
    <col min="3340" max="3341" width="11.1640625" style="153" hidden="1" customWidth="1"/>
    <col min="3342" max="3342" width="3.1640625" style="153" hidden="1" customWidth="1"/>
    <col min="3343" max="3584" width="11.1640625" style="153" hidden="1"/>
    <col min="3585" max="3585" width="2.33203125" style="153" hidden="1" customWidth="1"/>
    <col min="3586" max="3586" width="16" style="153" hidden="1" customWidth="1"/>
    <col min="3587" max="3587" width="5" style="153" hidden="1" customWidth="1"/>
    <col min="3588" max="3588" width="2.33203125" style="153" hidden="1" customWidth="1"/>
    <col min="3589" max="3589" width="3.6640625" style="153" hidden="1" customWidth="1"/>
    <col min="3590" max="3590" width="4.5" style="153" hidden="1" customWidth="1"/>
    <col min="3591" max="3591" width="11.1640625" style="153" hidden="1" customWidth="1"/>
    <col min="3592" max="3592" width="15.83203125" style="153" hidden="1" customWidth="1"/>
    <col min="3593" max="3594" width="11.1640625" style="153" hidden="1" customWidth="1"/>
    <col min="3595" max="3595" width="14.33203125" style="153" hidden="1" customWidth="1"/>
    <col min="3596" max="3597" width="11.1640625" style="153" hidden="1" customWidth="1"/>
    <col min="3598" max="3598" width="3.1640625" style="153" hidden="1" customWidth="1"/>
    <col min="3599" max="3840" width="11.1640625" style="153" hidden="1"/>
    <col min="3841" max="3841" width="2.33203125" style="153" hidden="1" customWidth="1"/>
    <col min="3842" max="3842" width="16" style="153" hidden="1" customWidth="1"/>
    <col min="3843" max="3843" width="5" style="153" hidden="1" customWidth="1"/>
    <col min="3844" max="3844" width="2.33203125" style="153" hidden="1" customWidth="1"/>
    <col min="3845" max="3845" width="3.6640625" style="153" hidden="1" customWidth="1"/>
    <col min="3846" max="3846" width="4.5" style="153" hidden="1" customWidth="1"/>
    <col min="3847" max="3847" width="11.1640625" style="153" hidden="1" customWidth="1"/>
    <col min="3848" max="3848" width="15.83203125" style="153" hidden="1" customWidth="1"/>
    <col min="3849" max="3850" width="11.1640625" style="153" hidden="1" customWidth="1"/>
    <col min="3851" max="3851" width="14.33203125" style="153" hidden="1" customWidth="1"/>
    <col min="3852" max="3853" width="11.1640625" style="153" hidden="1" customWidth="1"/>
    <col min="3854" max="3854" width="3.1640625" style="153" hidden="1" customWidth="1"/>
    <col min="3855" max="4096" width="11.1640625" style="153" hidden="1"/>
    <col min="4097" max="4097" width="2.33203125" style="153" hidden="1" customWidth="1"/>
    <col min="4098" max="4098" width="16" style="153" hidden="1" customWidth="1"/>
    <col min="4099" max="4099" width="5" style="153" hidden="1" customWidth="1"/>
    <col min="4100" max="4100" width="2.33203125" style="153" hidden="1" customWidth="1"/>
    <col min="4101" max="4101" width="3.6640625" style="153" hidden="1" customWidth="1"/>
    <col min="4102" max="4102" width="4.5" style="153" hidden="1" customWidth="1"/>
    <col min="4103" max="4103" width="11.1640625" style="153" hidden="1" customWidth="1"/>
    <col min="4104" max="4104" width="15.83203125" style="153" hidden="1" customWidth="1"/>
    <col min="4105" max="4106" width="11.1640625" style="153" hidden="1" customWidth="1"/>
    <col min="4107" max="4107" width="14.33203125" style="153" hidden="1" customWidth="1"/>
    <col min="4108" max="4109" width="11.1640625" style="153" hidden="1" customWidth="1"/>
    <col min="4110" max="4110" width="3.1640625" style="153" hidden="1" customWidth="1"/>
    <col min="4111" max="4352" width="11.1640625" style="153" hidden="1"/>
    <col min="4353" max="4353" width="2.33203125" style="153" hidden="1" customWidth="1"/>
    <col min="4354" max="4354" width="16" style="153" hidden="1" customWidth="1"/>
    <col min="4355" max="4355" width="5" style="153" hidden="1" customWidth="1"/>
    <col min="4356" max="4356" width="2.33203125" style="153" hidden="1" customWidth="1"/>
    <col min="4357" max="4357" width="3.6640625" style="153" hidden="1" customWidth="1"/>
    <col min="4358" max="4358" width="4.5" style="153" hidden="1" customWidth="1"/>
    <col min="4359" max="4359" width="11.1640625" style="153" hidden="1" customWidth="1"/>
    <col min="4360" max="4360" width="15.83203125" style="153" hidden="1" customWidth="1"/>
    <col min="4361" max="4362" width="11.1640625" style="153" hidden="1" customWidth="1"/>
    <col min="4363" max="4363" width="14.33203125" style="153" hidden="1" customWidth="1"/>
    <col min="4364" max="4365" width="11.1640625" style="153" hidden="1" customWidth="1"/>
    <col min="4366" max="4366" width="3.1640625" style="153" hidden="1" customWidth="1"/>
    <col min="4367" max="4608" width="11.1640625" style="153" hidden="1"/>
    <col min="4609" max="4609" width="2.33203125" style="153" hidden="1" customWidth="1"/>
    <col min="4610" max="4610" width="16" style="153" hidden="1" customWidth="1"/>
    <col min="4611" max="4611" width="5" style="153" hidden="1" customWidth="1"/>
    <col min="4612" max="4612" width="2.33203125" style="153" hidden="1" customWidth="1"/>
    <col min="4613" max="4613" width="3.6640625" style="153" hidden="1" customWidth="1"/>
    <col min="4614" max="4614" width="4.5" style="153" hidden="1" customWidth="1"/>
    <col min="4615" max="4615" width="11.1640625" style="153" hidden="1" customWidth="1"/>
    <col min="4616" max="4616" width="15.83203125" style="153" hidden="1" customWidth="1"/>
    <col min="4617" max="4618" width="11.1640625" style="153" hidden="1" customWidth="1"/>
    <col min="4619" max="4619" width="14.33203125" style="153" hidden="1" customWidth="1"/>
    <col min="4620" max="4621" width="11.1640625" style="153" hidden="1" customWidth="1"/>
    <col min="4622" max="4622" width="3.1640625" style="153" hidden="1" customWidth="1"/>
    <col min="4623" max="4864" width="11.1640625" style="153" hidden="1"/>
    <col min="4865" max="4865" width="2.33203125" style="153" hidden="1" customWidth="1"/>
    <col min="4866" max="4866" width="16" style="153" hidden="1" customWidth="1"/>
    <col min="4867" max="4867" width="5" style="153" hidden="1" customWidth="1"/>
    <col min="4868" max="4868" width="2.33203125" style="153" hidden="1" customWidth="1"/>
    <col min="4869" max="4869" width="3.6640625" style="153" hidden="1" customWidth="1"/>
    <col min="4870" max="4870" width="4.5" style="153" hidden="1" customWidth="1"/>
    <col min="4871" max="4871" width="11.1640625" style="153" hidden="1" customWidth="1"/>
    <col min="4872" max="4872" width="15.83203125" style="153" hidden="1" customWidth="1"/>
    <col min="4873" max="4874" width="11.1640625" style="153" hidden="1" customWidth="1"/>
    <col min="4875" max="4875" width="14.33203125" style="153" hidden="1" customWidth="1"/>
    <col min="4876" max="4877" width="11.1640625" style="153" hidden="1" customWidth="1"/>
    <col min="4878" max="4878" width="3.1640625" style="153" hidden="1" customWidth="1"/>
    <col min="4879" max="5120" width="11.1640625" style="153" hidden="1"/>
    <col min="5121" max="5121" width="2.33203125" style="153" hidden="1" customWidth="1"/>
    <col min="5122" max="5122" width="16" style="153" hidden="1" customWidth="1"/>
    <col min="5123" max="5123" width="5" style="153" hidden="1" customWidth="1"/>
    <col min="5124" max="5124" width="2.33203125" style="153" hidden="1" customWidth="1"/>
    <col min="5125" max="5125" width="3.6640625" style="153" hidden="1" customWidth="1"/>
    <col min="5126" max="5126" width="4.5" style="153" hidden="1" customWidth="1"/>
    <col min="5127" max="5127" width="11.1640625" style="153" hidden="1" customWidth="1"/>
    <col min="5128" max="5128" width="15.83203125" style="153" hidden="1" customWidth="1"/>
    <col min="5129" max="5130" width="11.1640625" style="153" hidden="1" customWidth="1"/>
    <col min="5131" max="5131" width="14.33203125" style="153" hidden="1" customWidth="1"/>
    <col min="5132" max="5133" width="11.1640625" style="153" hidden="1" customWidth="1"/>
    <col min="5134" max="5134" width="3.1640625" style="153" hidden="1" customWidth="1"/>
    <col min="5135" max="5376" width="11.1640625" style="153" hidden="1"/>
    <col min="5377" max="5377" width="2.33203125" style="153" hidden="1" customWidth="1"/>
    <col min="5378" max="5378" width="16" style="153" hidden="1" customWidth="1"/>
    <col min="5379" max="5379" width="5" style="153" hidden="1" customWidth="1"/>
    <col min="5380" max="5380" width="2.33203125" style="153" hidden="1" customWidth="1"/>
    <col min="5381" max="5381" width="3.6640625" style="153" hidden="1" customWidth="1"/>
    <col min="5382" max="5382" width="4.5" style="153" hidden="1" customWidth="1"/>
    <col min="5383" max="5383" width="11.1640625" style="153" hidden="1" customWidth="1"/>
    <col min="5384" max="5384" width="15.83203125" style="153" hidden="1" customWidth="1"/>
    <col min="5385" max="5386" width="11.1640625" style="153" hidden="1" customWidth="1"/>
    <col min="5387" max="5387" width="14.33203125" style="153" hidden="1" customWidth="1"/>
    <col min="5388" max="5389" width="11.1640625" style="153" hidden="1" customWidth="1"/>
    <col min="5390" max="5390" width="3.1640625" style="153" hidden="1" customWidth="1"/>
    <col min="5391" max="5632" width="11.1640625" style="153" hidden="1"/>
    <col min="5633" max="5633" width="2.33203125" style="153" hidden="1" customWidth="1"/>
    <col min="5634" max="5634" width="16" style="153" hidden="1" customWidth="1"/>
    <col min="5635" max="5635" width="5" style="153" hidden="1" customWidth="1"/>
    <col min="5636" max="5636" width="2.33203125" style="153" hidden="1" customWidth="1"/>
    <col min="5637" max="5637" width="3.6640625" style="153" hidden="1" customWidth="1"/>
    <col min="5638" max="5638" width="4.5" style="153" hidden="1" customWidth="1"/>
    <col min="5639" max="5639" width="11.1640625" style="153" hidden="1" customWidth="1"/>
    <col min="5640" max="5640" width="15.83203125" style="153" hidden="1" customWidth="1"/>
    <col min="5641" max="5642" width="11.1640625" style="153" hidden="1" customWidth="1"/>
    <col min="5643" max="5643" width="14.33203125" style="153" hidden="1" customWidth="1"/>
    <col min="5644" max="5645" width="11.1640625" style="153" hidden="1" customWidth="1"/>
    <col min="5646" max="5646" width="3.1640625" style="153" hidden="1" customWidth="1"/>
    <col min="5647" max="5888" width="11.1640625" style="153" hidden="1"/>
    <col min="5889" max="5889" width="2.33203125" style="153" hidden="1" customWidth="1"/>
    <col min="5890" max="5890" width="16" style="153" hidden="1" customWidth="1"/>
    <col min="5891" max="5891" width="5" style="153" hidden="1" customWidth="1"/>
    <col min="5892" max="5892" width="2.33203125" style="153" hidden="1" customWidth="1"/>
    <col min="5893" max="5893" width="3.6640625" style="153" hidden="1" customWidth="1"/>
    <col min="5894" max="5894" width="4.5" style="153" hidden="1" customWidth="1"/>
    <col min="5895" max="5895" width="11.1640625" style="153" hidden="1" customWidth="1"/>
    <col min="5896" max="5896" width="15.83203125" style="153" hidden="1" customWidth="1"/>
    <col min="5897" max="5898" width="11.1640625" style="153" hidden="1" customWidth="1"/>
    <col min="5899" max="5899" width="14.33203125" style="153" hidden="1" customWidth="1"/>
    <col min="5900" max="5901" width="11.1640625" style="153" hidden="1" customWidth="1"/>
    <col min="5902" max="5902" width="3.1640625" style="153" hidden="1" customWidth="1"/>
    <col min="5903" max="6144" width="11.1640625" style="153" hidden="1"/>
    <col min="6145" max="6145" width="2.33203125" style="153" hidden="1" customWidth="1"/>
    <col min="6146" max="6146" width="16" style="153" hidden="1" customWidth="1"/>
    <col min="6147" max="6147" width="5" style="153" hidden="1" customWidth="1"/>
    <col min="6148" max="6148" width="2.33203125" style="153" hidden="1" customWidth="1"/>
    <col min="6149" max="6149" width="3.6640625" style="153" hidden="1" customWidth="1"/>
    <col min="6150" max="6150" width="4.5" style="153" hidden="1" customWidth="1"/>
    <col min="6151" max="6151" width="11.1640625" style="153" hidden="1" customWidth="1"/>
    <col min="6152" max="6152" width="15.83203125" style="153" hidden="1" customWidth="1"/>
    <col min="6153" max="6154" width="11.1640625" style="153" hidden="1" customWidth="1"/>
    <col min="6155" max="6155" width="14.33203125" style="153" hidden="1" customWidth="1"/>
    <col min="6156" max="6157" width="11.1640625" style="153" hidden="1" customWidth="1"/>
    <col min="6158" max="6158" width="3.1640625" style="153" hidden="1" customWidth="1"/>
    <col min="6159" max="6400" width="11.1640625" style="153" hidden="1"/>
    <col min="6401" max="6401" width="2.33203125" style="153" hidden="1" customWidth="1"/>
    <col min="6402" max="6402" width="16" style="153" hidden="1" customWidth="1"/>
    <col min="6403" max="6403" width="5" style="153" hidden="1" customWidth="1"/>
    <col min="6404" max="6404" width="2.33203125" style="153" hidden="1" customWidth="1"/>
    <col min="6405" max="6405" width="3.6640625" style="153" hidden="1" customWidth="1"/>
    <col min="6406" max="6406" width="4.5" style="153" hidden="1" customWidth="1"/>
    <col min="6407" max="6407" width="11.1640625" style="153" hidden="1" customWidth="1"/>
    <col min="6408" max="6408" width="15.83203125" style="153" hidden="1" customWidth="1"/>
    <col min="6409" max="6410" width="11.1640625" style="153" hidden="1" customWidth="1"/>
    <col min="6411" max="6411" width="14.33203125" style="153" hidden="1" customWidth="1"/>
    <col min="6412" max="6413" width="11.1640625" style="153" hidden="1" customWidth="1"/>
    <col min="6414" max="6414" width="3.1640625" style="153" hidden="1" customWidth="1"/>
    <col min="6415" max="6656" width="11.1640625" style="153" hidden="1"/>
    <col min="6657" max="6657" width="2.33203125" style="153" hidden="1" customWidth="1"/>
    <col min="6658" max="6658" width="16" style="153" hidden="1" customWidth="1"/>
    <col min="6659" max="6659" width="5" style="153" hidden="1" customWidth="1"/>
    <col min="6660" max="6660" width="2.33203125" style="153" hidden="1" customWidth="1"/>
    <col min="6661" max="6661" width="3.6640625" style="153" hidden="1" customWidth="1"/>
    <col min="6662" max="6662" width="4.5" style="153" hidden="1" customWidth="1"/>
    <col min="6663" max="6663" width="11.1640625" style="153" hidden="1" customWidth="1"/>
    <col min="6664" max="6664" width="15.83203125" style="153" hidden="1" customWidth="1"/>
    <col min="6665" max="6666" width="11.1640625" style="153" hidden="1" customWidth="1"/>
    <col min="6667" max="6667" width="14.33203125" style="153" hidden="1" customWidth="1"/>
    <col min="6668" max="6669" width="11.1640625" style="153" hidden="1" customWidth="1"/>
    <col min="6670" max="6670" width="3.1640625" style="153" hidden="1" customWidth="1"/>
    <col min="6671" max="6912" width="11.1640625" style="153" hidden="1"/>
    <col min="6913" max="6913" width="2.33203125" style="153" hidden="1" customWidth="1"/>
    <col min="6914" max="6914" width="16" style="153" hidden="1" customWidth="1"/>
    <col min="6915" max="6915" width="5" style="153" hidden="1" customWidth="1"/>
    <col min="6916" max="6916" width="2.33203125" style="153" hidden="1" customWidth="1"/>
    <col min="6917" max="6917" width="3.6640625" style="153" hidden="1" customWidth="1"/>
    <col min="6918" max="6918" width="4.5" style="153" hidden="1" customWidth="1"/>
    <col min="6919" max="6919" width="11.1640625" style="153" hidden="1" customWidth="1"/>
    <col min="6920" max="6920" width="15.83203125" style="153" hidden="1" customWidth="1"/>
    <col min="6921" max="6922" width="11.1640625" style="153" hidden="1" customWidth="1"/>
    <col min="6923" max="6923" width="14.33203125" style="153" hidden="1" customWidth="1"/>
    <col min="6924" max="6925" width="11.1640625" style="153" hidden="1" customWidth="1"/>
    <col min="6926" max="6926" width="3.1640625" style="153" hidden="1" customWidth="1"/>
    <col min="6927" max="7168" width="11.1640625" style="153" hidden="1"/>
    <col min="7169" max="7169" width="2.33203125" style="153" hidden="1" customWidth="1"/>
    <col min="7170" max="7170" width="16" style="153" hidden="1" customWidth="1"/>
    <col min="7171" max="7171" width="5" style="153" hidden="1" customWidth="1"/>
    <col min="7172" max="7172" width="2.33203125" style="153" hidden="1" customWidth="1"/>
    <col min="7173" max="7173" width="3.6640625" style="153" hidden="1" customWidth="1"/>
    <col min="7174" max="7174" width="4.5" style="153" hidden="1" customWidth="1"/>
    <col min="7175" max="7175" width="11.1640625" style="153" hidden="1" customWidth="1"/>
    <col min="7176" max="7176" width="15.83203125" style="153" hidden="1" customWidth="1"/>
    <col min="7177" max="7178" width="11.1640625" style="153" hidden="1" customWidth="1"/>
    <col min="7179" max="7179" width="14.33203125" style="153" hidden="1" customWidth="1"/>
    <col min="7180" max="7181" width="11.1640625" style="153" hidden="1" customWidth="1"/>
    <col min="7182" max="7182" width="3.1640625" style="153" hidden="1" customWidth="1"/>
    <col min="7183" max="7424" width="11.1640625" style="153" hidden="1"/>
    <col min="7425" max="7425" width="2.33203125" style="153" hidden="1" customWidth="1"/>
    <col min="7426" max="7426" width="16" style="153" hidden="1" customWidth="1"/>
    <col min="7427" max="7427" width="5" style="153" hidden="1" customWidth="1"/>
    <col min="7428" max="7428" width="2.33203125" style="153" hidden="1" customWidth="1"/>
    <col min="7429" max="7429" width="3.6640625" style="153" hidden="1" customWidth="1"/>
    <col min="7430" max="7430" width="4.5" style="153" hidden="1" customWidth="1"/>
    <col min="7431" max="7431" width="11.1640625" style="153" hidden="1" customWidth="1"/>
    <col min="7432" max="7432" width="15.83203125" style="153" hidden="1" customWidth="1"/>
    <col min="7433" max="7434" width="11.1640625" style="153" hidden="1" customWidth="1"/>
    <col min="7435" max="7435" width="14.33203125" style="153" hidden="1" customWidth="1"/>
    <col min="7436" max="7437" width="11.1640625" style="153" hidden="1" customWidth="1"/>
    <col min="7438" max="7438" width="3.1640625" style="153" hidden="1" customWidth="1"/>
    <col min="7439" max="7680" width="11.1640625" style="153" hidden="1"/>
    <col min="7681" max="7681" width="2.33203125" style="153" hidden="1" customWidth="1"/>
    <col min="7682" max="7682" width="16" style="153" hidden="1" customWidth="1"/>
    <col min="7683" max="7683" width="5" style="153" hidden="1" customWidth="1"/>
    <col min="7684" max="7684" width="2.33203125" style="153" hidden="1" customWidth="1"/>
    <col min="7685" max="7685" width="3.6640625" style="153" hidden="1" customWidth="1"/>
    <col min="7686" max="7686" width="4.5" style="153" hidden="1" customWidth="1"/>
    <col min="7687" max="7687" width="11.1640625" style="153" hidden="1" customWidth="1"/>
    <col min="7688" max="7688" width="15.83203125" style="153" hidden="1" customWidth="1"/>
    <col min="7689" max="7690" width="11.1640625" style="153" hidden="1" customWidth="1"/>
    <col min="7691" max="7691" width="14.33203125" style="153" hidden="1" customWidth="1"/>
    <col min="7692" max="7693" width="11.1640625" style="153" hidden="1" customWidth="1"/>
    <col min="7694" max="7694" width="3.1640625" style="153" hidden="1" customWidth="1"/>
    <col min="7695" max="7936" width="11.1640625" style="153" hidden="1"/>
    <col min="7937" max="7937" width="2.33203125" style="153" hidden="1" customWidth="1"/>
    <col min="7938" max="7938" width="16" style="153" hidden="1" customWidth="1"/>
    <col min="7939" max="7939" width="5" style="153" hidden="1" customWidth="1"/>
    <col min="7940" max="7940" width="2.33203125" style="153" hidden="1" customWidth="1"/>
    <col min="7941" max="7941" width="3.6640625" style="153" hidden="1" customWidth="1"/>
    <col min="7942" max="7942" width="4.5" style="153" hidden="1" customWidth="1"/>
    <col min="7943" max="7943" width="11.1640625" style="153" hidden="1" customWidth="1"/>
    <col min="7944" max="7944" width="15.83203125" style="153" hidden="1" customWidth="1"/>
    <col min="7945" max="7946" width="11.1640625" style="153" hidden="1" customWidth="1"/>
    <col min="7947" max="7947" width="14.33203125" style="153" hidden="1" customWidth="1"/>
    <col min="7948" max="7949" width="11.1640625" style="153" hidden="1" customWidth="1"/>
    <col min="7950" max="7950" width="3.1640625" style="153" hidden="1" customWidth="1"/>
    <col min="7951" max="8192" width="11.1640625" style="153" hidden="1"/>
    <col min="8193" max="8193" width="2.33203125" style="153" hidden="1" customWidth="1"/>
    <col min="8194" max="8194" width="16" style="153" hidden="1" customWidth="1"/>
    <col min="8195" max="8195" width="5" style="153" hidden="1" customWidth="1"/>
    <col min="8196" max="8196" width="2.33203125" style="153" hidden="1" customWidth="1"/>
    <col min="8197" max="8197" width="3.6640625" style="153" hidden="1" customWidth="1"/>
    <col min="8198" max="8198" width="4.5" style="153" hidden="1" customWidth="1"/>
    <col min="8199" max="8199" width="11.1640625" style="153" hidden="1" customWidth="1"/>
    <col min="8200" max="8200" width="15.83203125" style="153" hidden="1" customWidth="1"/>
    <col min="8201" max="8202" width="11.1640625" style="153" hidden="1" customWidth="1"/>
    <col min="8203" max="8203" width="14.33203125" style="153" hidden="1" customWidth="1"/>
    <col min="8204" max="8205" width="11.1640625" style="153" hidden="1" customWidth="1"/>
    <col min="8206" max="8206" width="3.1640625" style="153" hidden="1" customWidth="1"/>
    <col min="8207" max="8448" width="11.1640625" style="153" hidden="1"/>
    <col min="8449" max="8449" width="2.33203125" style="153" hidden="1" customWidth="1"/>
    <col min="8450" max="8450" width="16" style="153" hidden="1" customWidth="1"/>
    <col min="8451" max="8451" width="5" style="153" hidden="1" customWidth="1"/>
    <col min="8452" max="8452" width="2.33203125" style="153" hidden="1" customWidth="1"/>
    <col min="8453" max="8453" width="3.6640625" style="153" hidden="1" customWidth="1"/>
    <col min="8454" max="8454" width="4.5" style="153" hidden="1" customWidth="1"/>
    <col min="8455" max="8455" width="11.1640625" style="153" hidden="1" customWidth="1"/>
    <col min="8456" max="8456" width="15.83203125" style="153" hidden="1" customWidth="1"/>
    <col min="8457" max="8458" width="11.1640625" style="153" hidden="1" customWidth="1"/>
    <col min="8459" max="8459" width="14.33203125" style="153" hidden="1" customWidth="1"/>
    <col min="8460" max="8461" width="11.1640625" style="153" hidden="1" customWidth="1"/>
    <col min="8462" max="8462" width="3.1640625" style="153" hidden="1" customWidth="1"/>
    <col min="8463" max="8704" width="11.1640625" style="153" hidden="1"/>
    <col min="8705" max="8705" width="2.33203125" style="153" hidden="1" customWidth="1"/>
    <col min="8706" max="8706" width="16" style="153" hidden="1" customWidth="1"/>
    <col min="8707" max="8707" width="5" style="153" hidden="1" customWidth="1"/>
    <col min="8708" max="8708" width="2.33203125" style="153" hidden="1" customWidth="1"/>
    <col min="8709" max="8709" width="3.6640625" style="153" hidden="1" customWidth="1"/>
    <col min="8710" max="8710" width="4.5" style="153" hidden="1" customWidth="1"/>
    <col min="8711" max="8711" width="11.1640625" style="153" hidden="1" customWidth="1"/>
    <col min="8712" max="8712" width="15.83203125" style="153" hidden="1" customWidth="1"/>
    <col min="8713" max="8714" width="11.1640625" style="153" hidden="1" customWidth="1"/>
    <col min="8715" max="8715" width="14.33203125" style="153" hidden="1" customWidth="1"/>
    <col min="8716" max="8717" width="11.1640625" style="153" hidden="1" customWidth="1"/>
    <col min="8718" max="8718" width="3.1640625" style="153" hidden="1" customWidth="1"/>
    <col min="8719" max="8960" width="11.1640625" style="153" hidden="1"/>
    <col min="8961" max="8961" width="2.33203125" style="153" hidden="1" customWidth="1"/>
    <col min="8962" max="8962" width="16" style="153" hidden="1" customWidth="1"/>
    <col min="8963" max="8963" width="5" style="153" hidden="1" customWidth="1"/>
    <col min="8964" max="8964" width="2.33203125" style="153" hidden="1" customWidth="1"/>
    <col min="8965" max="8965" width="3.6640625" style="153" hidden="1" customWidth="1"/>
    <col min="8966" max="8966" width="4.5" style="153" hidden="1" customWidth="1"/>
    <col min="8967" max="8967" width="11.1640625" style="153" hidden="1" customWidth="1"/>
    <col min="8968" max="8968" width="15.83203125" style="153" hidden="1" customWidth="1"/>
    <col min="8969" max="8970" width="11.1640625" style="153" hidden="1" customWidth="1"/>
    <col min="8971" max="8971" width="14.33203125" style="153" hidden="1" customWidth="1"/>
    <col min="8972" max="8973" width="11.1640625" style="153" hidden="1" customWidth="1"/>
    <col min="8974" max="8974" width="3.1640625" style="153" hidden="1" customWidth="1"/>
    <col min="8975" max="9216" width="11.1640625" style="153" hidden="1"/>
    <col min="9217" max="9217" width="2.33203125" style="153" hidden="1" customWidth="1"/>
    <col min="9218" max="9218" width="16" style="153" hidden="1" customWidth="1"/>
    <col min="9219" max="9219" width="5" style="153" hidden="1" customWidth="1"/>
    <col min="9220" max="9220" width="2.33203125" style="153" hidden="1" customWidth="1"/>
    <col min="9221" max="9221" width="3.6640625" style="153" hidden="1" customWidth="1"/>
    <col min="9222" max="9222" width="4.5" style="153" hidden="1" customWidth="1"/>
    <col min="9223" max="9223" width="11.1640625" style="153" hidden="1" customWidth="1"/>
    <col min="9224" max="9224" width="15.83203125" style="153" hidden="1" customWidth="1"/>
    <col min="9225" max="9226" width="11.1640625" style="153" hidden="1" customWidth="1"/>
    <col min="9227" max="9227" width="14.33203125" style="153" hidden="1" customWidth="1"/>
    <col min="9228" max="9229" width="11.1640625" style="153" hidden="1" customWidth="1"/>
    <col min="9230" max="9230" width="3.1640625" style="153" hidden="1" customWidth="1"/>
    <col min="9231" max="9472" width="11.1640625" style="153" hidden="1"/>
    <col min="9473" max="9473" width="2.33203125" style="153" hidden="1" customWidth="1"/>
    <col min="9474" max="9474" width="16" style="153" hidden="1" customWidth="1"/>
    <col min="9475" max="9475" width="5" style="153" hidden="1" customWidth="1"/>
    <col min="9476" max="9476" width="2.33203125" style="153" hidden="1" customWidth="1"/>
    <col min="9477" max="9477" width="3.6640625" style="153" hidden="1" customWidth="1"/>
    <col min="9478" max="9478" width="4.5" style="153" hidden="1" customWidth="1"/>
    <col min="9479" max="9479" width="11.1640625" style="153" hidden="1" customWidth="1"/>
    <col min="9480" max="9480" width="15.83203125" style="153" hidden="1" customWidth="1"/>
    <col min="9481" max="9482" width="11.1640625" style="153" hidden="1" customWidth="1"/>
    <col min="9483" max="9483" width="14.33203125" style="153" hidden="1" customWidth="1"/>
    <col min="9484" max="9485" width="11.1640625" style="153" hidden="1" customWidth="1"/>
    <col min="9486" max="9486" width="3.1640625" style="153" hidden="1" customWidth="1"/>
    <col min="9487" max="9728" width="11.1640625" style="153" hidden="1"/>
    <col min="9729" max="9729" width="2.33203125" style="153" hidden="1" customWidth="1"/>
    <col min="9730" max="9730" width="16" style="153" hidden="1" customWidth="1"/>
    <col min="9731" max="9731" width="5" style="153" hidden="1" customWidth="1"/>
    <col min="9732" max="9732" width="2.33203125" style="153" hidden="1" customWidth="1"/>
    <col min="9733" max="9733" width="3.6640625" style="153" hidden="1" customWidth="1"/>
    <col min="9734" max="9734" width="4.5" style="153" hidden="1" customWidth="1"/>
    <col min="9735" max="9735" width="11.1640625" style="153" hidden="1" customWidth="1"/>
    <col min="9736" max="9736" width="15.83203125" style="153" hidden="1" customWidth="1"/>
    <col min="9737" max="9738" width="11.1640625" style="153" hidden="1" customWidth="1"/>
    <col min="9739" max="9739" width="14.33203125" style="153" hidden="1" customWidth="1"/>
    <col min="9740" max="9741" width="11.1640625" style="153" hidden="1" customWidth="1"/>
    <col min="9742" max="9742" width="3.1640625" style="153" hidden="1" customWidth="1"/>
    <col min="9743" max="9984" width="11.1640625" style="153" hidden="1"/>
    <col min="9985" max="9985" width="2.33203125" style="153" hidden="1" customWidth="1"/>
    <col min="9986" max="9986" width="16" style="153" hidden="1" customWidth="1"/>
    <col min="9987" max="9987" width="5" style="153" hidden="1" customWidth="1"/>
    <col min="9988" max="9988" width="2.33203125" style="153" hidden="1" customWidth="1"/>
    <col min="9989" max="9989" width="3.6640625" style="153" hidden="1" customWidth="1"/>
    <col min="9990" max="9990" width="4.5" style="153" hidden="1" customWidth="1"/>
    <col min="9991" max="9991" width="11.1640625" style="153" hidden="1" customWidth="1"/>
    <col min="9992" max="9992" width="15.83203125" style="153" hidden="1" customWidth="1"/>
    <col min="9993" max="9994" width="11.1640625" style="153" hidden="1" customWidth="1"/>
    <col min="9995" max="9995" width="14.33203125" style="153" hidden="1" customWidth="1"/>
    <col min="9996" max="9997" width="11.1640625" style="153" hidden="1" customWidth="1"/>
    <col min="9998" max="9998" width="3.1640625" style="153" hidden="1" customWidth="1"/>
    <col min="9999" max="10240" width="11.1640625" style="153" hidden="1"/>
    <col min="10241" max="10241" width="2.33203125" style="153" hidden="1" customWidth="1"/>
    <col min="10242" max="10242" width="16" style="153" hidden="1" customWidth="1"/>
    <col min="10243" max="10243" width="5" style="153" hidden="1" customWidth="1"/>
    <col min="10244" max="10244" width="2.33203125" style="153" hidden="1" customWidth="1"/>
    <col min="10245" max="10245" width="3.6640625" style="153" hidden="1" customWidth="1"/>
    <col min="10246" max="10246" width="4.5" style="153" hidden="1" customWidth="1"/>
    <col min="10247" max="10247" width="11.1640625" style="153" hidden="1" customWidth="1"/>
    <col min="10248" max="10248" width="15.83203125" style="153" hidden="1" customWidth="1"/>
    <col min="10249" max="10250" width="11.1640625" style="153" hidden="1" customWidth="1"/>
    <col min="10251" max="10251" width="14.33203125" style="153" hidden="1" customWidth="1"/>
    <col min="10252" max="10253" width="11.1640625" style="153" hidden="1" customWidth="1"/>
    <col min="10254" max="10254" width="3.1640625" style="153" hidden="1" customWidth="1"/>
    <col min="10255" max="10496" width="11.1640625" style="153" hidden="1"/>
    <col min="10497" max="10497" width="2.33203125" style="153" hidden="1" customWidth="1"/>
    <col min="10498" max="10498" width="16" style="153" hidden="1" customWidth="1"/>
    <col min="10499" max="10499" width="5" style="153" hidden="1" customWidth="1"/>
    <col min="10500" max="10500" width="2.33203125" style="153" hidden="1" customWidth="1"/>
    <col min="10501" max="10501" width="3.6640625" style="153" hidden="1" customWidth="1"/>
    <col min="10502" max="10502" width="4.5" style="153" hidden="1" customWidth="1"/>
    <col min="10503" max="10503" width="11.1640625" style="153" hidden="1" customWidth="1"/>
    <col min="10504" max="10504" width="15.83203125" style="153" hidden="1" customWidth="1"/>
    <col min="10505" max="10506" width="11.1640625" style="153" hidden="1" customWidth="1"/>
    <col min="10507" max="10507" width="14.33203125" style="153" hidden="1" customWidth="1"/>
    <col min="10508" max="10509" width="11.1640625" style="153" hidden="1" customWidth="1"/>
    <col min="10510" max="10510" width="3.1640625" style="153" hidden="1" customWidth="1"/>
    <col min="10511" max="10752" width="11.1640625" style="153" hidden="1"/>
    <col min="10753" max="10753" width="2.33203125" style="153" hidden="1" customWidth="1"/>
    <col min="10754" max="10754" width="16" style="153" hidden="1" customWidth="1"/>
    <col min="10755" max="10755" width="5" style="153" hidden="1" customWidth="1"/>
    <col min="10756" max="10756" width="2.33203125" style="153" hidden="1" customWidth="1"/>
    <col min="10757" max="10757" width="3.6640625" style="153" hidden="1" customWidth="1"/>
    <col min="10758" max="10758" width="4.5" style="153" hidden="1" customWidth="1"/>
    <col min="10759" max="10759" width="11.1640625" style="153" hidden="1" customWidth="1"/>
    <col min="10760" max="10760" width="15.83203125" style="153" hidden="1" customWidth="1"/>
    <col min="10761" max="10762" width="11.1640625" style="153" hidden="1" customWidth="1"/>
    <col min="10763" max="10763" width="14.33203125" style="153" hidden="1" customWidth="1"/>
    <col min="10764" max="10765" width="11.1640625" style="153" hidden="1" customWidth="1"/>
    <col min="10766" max="10766" width="3.1640625" style="153" hidden="1" customWidth="1"/>
    <col min="10767" max="11008" width="11.1640625" style="153" hidden="1"/>
    <col min="11009" max="11009" width="2.33203125" style="153" hidden="1" customWidth="1"/>
    <col min="11010" max="11010" width="16" style="153" hidden="1" customWidth="1"/>
    <col min="11011" max="11011" width="5" style="153" hidden="1" customWidth="1"/>
    <col min="11012" max="11012" width="2.33203125" style="153" hidden="1" customWidth="1"/>
    <col min="11013" max="11013" width="3.6640625" style="153" hidden="1" customWidth="1"/>
    <col min="11014" max="11014" width="4.5" style="153" hidden="1" customWidth="1"/>
    <col min="11015" max="11015" width="11.1640625" style="153" hidden="1" customWidth="1"/>
    <col min="11016" max="11016" width="15.83203125" style="153" hidden="1" customWidth="1"/>
    <col min="11017" max="11018" width="11.1640625" style="153" hidden="1" customWidth="1"/>
    <col min="11019" max="11019" width="14.33203125" style="153" hidden="1" customWidth="1"/>
    <col min="11020" max="11021" width="11.1640625" style="153" hidden="1" customWidth="1"/>
    <col min="11022" max="11022" width="3.1640625" style="153" hidden="1" customWidth="1"/>
    <col min="11023" max="11264" width="11.1640625" style="153" hidden="1"/>
    <col min="11265" max="11265" width="2.33203125" style="153" hidden="1" customWidth="1"/>
    <col min="11266" max="11266" width="16" style="153" hidden="1" customWidth="1"/>
    <col min="11267" max="11267" width="5" style="153" hidden="1" customWidth="1"/>
    <col min="11268" max="11268" width="2.33203125" style="153" hidden="1" customWidth="1"/>
    <col min="11269" max="11269" width="3.6640625" style="153" hidden="1" customWidth="1"/>
    <col min="11270" max="11270" width="4.5" style="153" hidden="1" customWidth="1"/>
    <col min="11271" max="11271" width="11.1640625" style="153" hidden="1" customWidth="1"/>
    <col min="11272" max="11272" width="15.83203125" style="153" hidden="1" customWidth="1"/>
    <col min="11273" max="11274" width="11.1640625" style="153" hidden="1" customWidth="1"/>
    <col min="11275" max="11275" width="14.33203125" style="153" hidden="1" customWidth="1"/>
    <col min="11276" max="11277" width="11.1640625" style="153" hidden="1" customWidth="1"/>
    <col min="11278" max="11278" width="3.1640625" style="153" hidden="1" customWidth="1"/>
    <col min="11279" max="11520" width="11.1640625" style="153" hidden="1"/>
    <col min="11521" max="11521" width="2.33203125" style="153" hidden="1" customWidth="1"/>
    <col min="11522" max="11522" width="16" style="153" hidden="1" customWidth="1"/>
    <col min="11523" max="11523" width="5" style="153" hidden="1" customWidth="1"/>
    <col min="11524" max="11524" width="2.33203125" style="153" hidden="1" customWidth="1"/>
    <col min="11525" max="11525" width="3.6640625" style="153" hidden="1" customWidth="1"/>
    <col min="11526" max="11526" width="4.5" style="153" hidden="1" customWidth="1"/>
    <col min="11527" max="11527" width="11.1640625" style="153" hidden="1" customWidth="1"/>
    <col min="11528" max="11528" width="15.83203125" style="153" hidden="1" customWidth="1"/>
    <col min="11529" max="11530" width="11.1640625" style="153" hidden="1" customWidth="1"/>
    <col min="11531" max="11531" width="14.33203125" style="153" hidden="1" customWidth="1"/>
    <col min="11532" max="11533" width="11.1640625" style="153" hidden="1" customWidth="1"/>
    <col min="11534" max="11534" width="3.1640625" style="153" hidden="1" customWidth="1"/>
    <col min="11535" max="11776" width="11.1640625" style="153" hidden="1"/>
    <col min="11777" max="11777" width="2.33203125" style="153" hidden="1" customWidth="1"/>
    <col min="11778" max="11778" width="16" style="153" hidden="1" customWidth="1"/>
    <col min="11779" max="11779" width="5" style="153" hidden="1" customWidth="1"/>
    <col min="11780" max="11780" width="2.33203125" style="153" hidden="1" customWidth="1"/>
    <col min="11781" max="11781" width="3.6640625" style="153" hidden="1" customWidth="1"/>
    <col min="11782" max="11782" width="4.5" style="153" hidden="1" customWidth="1"/>
    <col min="11783" max="11783" width="11.1640625" style="153" hidden="1" customWidth="1"/>
    <col min="11784" max="11784" width="15.83203125" style="153" hidden="1" customWidth="1"/>
    <col min="11785" max="11786" width="11.1640625" style="153" hidden="1" customWidth="1"/>
    <col min="11787" max="11787" width="14.33203125" style="153" hidden="1" customWidth="1"/>
    <col min="11788" max="11789" width="11.1640625" style="153" hidden="1" customWidth="1"/>
    <col min="11790" max="11790" width="3.1640625" style="153" hidden="1" customWidth="1"/>
    <col min="11791" max="12032" width="11.1640625" style="153" hidden="1"/>
    <col min="12033" max="12033" width="2.33203125" style="153" hidden="1" customWidth="1"/>
    <col min="12034" max="12034" width="16" style="153" hidden="1" customWidth="1"/>
    <col min="12035" max="12035" width="5" style="153" hidden="1" customWidth="1"/>
    <col min="12036" max="12036" width="2.33203125" style="153" hidden="1" customWidth="1"/>
    <col min="12037" max="12037" width="3.6640625" style="153" hidden="1" customWidth="1"/>
    <col min="12038" max="12038" width="4.5" style="153" hidden="1" customWidth="1"/>
    <col min="12039" max="12039" width="11.1640625" style="153" hidden="1" customWidth="1"/>
    <col min="12040" max="12040" width="15.83203125" style="153" hidden="1" customWidth="1"/>
    <col min="12041" max="12042" width="11.1640625" style="153" hidden="1" customWidth="1"/>
    <col min="12043" max="12043" width="14.33203125" style="153" hidden="1" customWidth="1"/>
    <col min="12044" max="12045" width="11.1640625" style="153" hidden="1" customWidth="1"/>
    <col min="12046" max="12046" width="3.1640625" style="153" hidden="1" customWidth="1"/>
    <col min="12047" max="12288" width="11.1640625" style="153" hidden="1"/>
    <col min="12289" max="12289" width="2.33203125" style="153" hidden="1" customWidth="1"/>
    <col min="12290" max="12290" width="16" style="153" hidden="1" customWidth="1"/>
    <col min="12291" max="12291" width="5" style="153" hidden="1" customWidth="1"/>
    <col min="12292" max="12292" width="2.33203125" style="153" hidden="1" customWidth="1"/>
    <col min="12293" max="12293" width="3.6640625" style="153" hidden="1" customWidth="1"/>
    <col min="12294" max="12294" width="4.5" style="153" hidden="1" customWidth="1"/>
    <col min="12295" max="12295" width="11.1640625" style="153" hidden="1" customWidth="1"/>
    <col min="12296" max="12296" width="15.83203125" style="153" hidden="1" customWidth="1"/>
    <col min="12297" max="12298" width="11.1640625" style="153" hidden="1" customWidth="1"/>
    <col min="12299" max="12299" width="14.33203125" style="153" hidden="1" customWidth="1"/>
    <col min="12300" max="12301" width="11.1640625" style="153" hidden="1" customWidth="1"/>
    <col min="12302" max="12302" width="3.1640625" style="153" hidden="1" customWidth="1"/>
    <col min="12303" max="12544" width="11.1640625" style="153" hidden="1"/>
    <col min="12545" max="12545" width="2.33203125" style="153" hidden="1" customWidth="1"/>
    <col min="12546" max="12546" width="16" style="153" hidden="1" customWidth="1"/>
    <col min="12547" max="12547" width="5" style="153" hidden="1" customWidth="1"/>
    <col min="12548" max="12548" width="2.33203125" style="153" hidden="1" customWidth="1"/>
    <col min="12549" max="12549" width="3.6640625" style="153" hidden="1" customWidth="1"/>
    <col min="12550" max="12550" width="4.5" style="153" hidden="1" customWidth="1"/>
    <col min="12551" max="12551" width="11.1640625" style="153" hidden="1" customWidth="1"/>
    <col min="12552" max="12552" width="15.83203125" style="153" hidden="1" customWidth="1"/>
    <col min="12553" max="12554" width="11.1640625" style="153" hidden="1" customWidth="1"/>
    <col min="12555" max="12555" width="14.33203125" style="153" hidden="1" customWidth="1"/>
    <col min="12556" max="12557" width="11.1640625" style="153" hidden="1" customWidth="1"/>
    <col min="12558" max="12558" width="3.1640625" style="153" hidden="1" customWidth="1"/>
    <col min="12559" max="12800" width="11.1640625" style="153" hidden="1"/>
    <col min="12801" max="12801" width="2.33203125" style="153" hidden="1" customWidth="1"/>
    <col min="12802" max="12802" width="16" style="153" hidden="1" customWidth="1"/>
    <col min="12803" max="12803" width="5" style="153" hidden="1" customWidth="1"/>
    <col min="12804" max="12804" width="2.33203125" style="153" hidden="1" customWidth="1"/>
    <col min="12805" max="12805" width="3.6640625" style="153" hidden="1" customWidth="1"/>
    <col min="12806" max="12806" width="4.5" style="153" hidden="1" customWidth="1"/>
    <col min="12807" max="12807" width="11.1640625" style="153" hidden="1" customWidth="1"/>
    <col min="12808" max="12808" width="15.83203125" style="153" hidden="1" customWidth="1"/>
    <col min="12809" max="12810" width="11.1640625" style="153" hidden="1" customWidth="1"/>
    <col min="12811" max="12811" width="14.33203125" style="153" hidden="1" customWidth="1"/>
    <col min="12812" max="12813" width="11.1640625" style="153" hidden="1" customWidth="1"/>
    <col min="12814" max="12814" width="3.1640625" style="153" hidden="1" customWidth="1"/>
    <col min="12815" max="13056" width="11.1640625" style="153" hidden="1"/>
    <col min="13057" max="13057" width="2.33203125" style="153" hidden="1" customWidth="1"/>
    <col min="13058" max="13058" width="16" style="153" hidden="1" customWidth="1"/>
    <col min="13059" max="13059" width="5" style="153" hidden="1" customWidth="1"/>
    <col min="13060" max="13060" width="2.33203125" style="153" hidden="1" customWidth="1"/>
    <col min="13061" max="13061" width="3.6640625" style="153" hidden="1" customWidth="1"/>
    <col min="13062" max="13062" width="4.5" style="153" hidden="1" customWidth="1"/>
    <col min="13063" max="13063" width="11.1640625" style="153" hidden="1" customWidth="1"/>
    <col min="13064" max="13064" width="15.83203125" style="153" hidden="1" customWidth="1"/>
    <col min="13065" max="13066" width="11.1640625" style="153" hidden="1" customWidth="1"/>
    <col min="13067" max="13067" width="14.33203125" style="153" hidden="1" customWidth="1"/>
    <col min="13068" max="13069" width="11.1640625" style="153" hidden="1" customWidth="1"/>
    <col min="13070" max="13070" width="3.1640625" style="153" hidden="1" customWidth="1"/>
    <col min="13071" max="13312" width="11.1640625" style="153" hidden="1"/>
    <col min="13313" max="13313" width="2.33203125" style="153" hidden="1" customWidth="1"/>
    <col min="13314" max="13314" width="16" style="153" hidden="1" customWidth="1"/>
    <col min="13315" max="13315" width="5" style="153" hidden="1" customWidth="1"/>
    <col min="13316" max="13316" width="2.33203125" style="153" hidden="1" customWidth="1"/>
    <col min="13317" max="13317" width="3.6640625" style="153" hidden="1" customWidth="1"/>
    <col min="13318" max="13318" width="4.5" style="153" hidden="1" customWidth="1"/>
    <col min="13319" max="13319" width="11.1640625" style="153" hidden="1" customWidth="1"/>
    <col min="13320" max="13320" width="15.83203125" style="153" hidden="1" customWidth="1"/>
    <col min="13321" max="13322" width="11.1640625" style="153" hidden="1" customWidth="1"/>
    <col min="13323" max="13323" width="14.33203125" style="153" hidden="1" customWidth="1"/>
    <col min="13324" max="13325" width="11.1640625" style="153" hidden="1" customWidth="1"/>
    <col min="13326" max="13326" width="3.1640625" style="153" hidden="1" customWidth="1"/>
    <col min="13327" max="13568" width="11.1640625" style="153" hidden="1"/>
    <col min="13569" max="13569" width="2.33203125" style="153" hidden="1" customWidth="1"/>
    <col min="13570" max="13570" width="16" style="153" hidden="1" customWidth="1"/>
    <col min="13571" max="13571" width="5" style="153" hidden="1" customWidth="1"/>
    <col min="13572" max="13572" width="2.33203125" style="153" hidden="1" customWidth="1"/>
    <col min="13573" max="13573" width="3.6640625" style="153" hidden="1" customWidth="1"/>
    <col min="13574" max="13574" width="4.5" style="153" hidden="1" customWidth="1"/>
    <col min="13575" max="13575" width="11.1640625" style="153" hidden="1" customWidth="1"/>
    <col min="13576" max="13576" width="15.83203125" style="153" hidden="1" customWidth="1"/>
    <col min="13577" max="13578" width="11.1640625" style="153" hidden="1" customWidth="1"/>
    <col min="13579" max="13579" width="14.33203125" style="153" hidden="1" customWidth="1"/>
    <col min="13580" max="13581" width="11.1640625" style="153" hidden="1" customWidth="1"/>
    <col min="13582" max="13582" width="3.1640625" style="153" hidden="1" customWidth="1"/>
    <col min="13583" max="13824" width="11.1640625" style="153" hidden="1"/>
    <col min="13825" max="13825" width="2.33203125" style="153" hidden="1" customWidth="1"/>
    <col min="13826" max="13826" width="16" style="153" hidden="1" customWidth="1"/>
    <col min="13827" max="13827" width="5" style="153" hidden="1" customWidth="1"/>
    <col min="13828" max="13828" width="2.33203125" style="153" hidden="1" customWidth="1"/>
    <col min="13829" max="13829" width="3.6640625" style="153" hidden="1" customWidth="1"/>
    <col min="13830" max="13830" width="4.5" style="153" hidden="1" customWidth="1"/>
    <col min="13831" max="13831" width="11.1640625" style="153" hidden="1" customWidth="1"/>
    <col min="13832" max="13832" width="15.83203125" style="153" hidden="1" customWidth="1"/>
    <col min="13833" max="13834" width="11.1640625" style="153" hidden="1" customWidth="1"/>
    <col min="13835" max="13835" width="14.33203125" style="153" hidden="1" customWidth="1"/>
    <col min="13836" max="13837" width="11.1640625" style="153" hidden="1" customWidth="1"/>
    <col min="13838" max="13838" width="3.1640625" style="153" hidden="1" customWidth="1"/>
    <col min="13839" max="14080" width="11.1640625" style="153" hidden="1"/>
    <col min="14081" max="14081" width="2.33203125" style="153" hidden="1" customWidth="1"/>
    <col min="14082" max="14082" width="16" style="153" hidden="1" customWidth="1"/>
    <col min="14083" max="14083" width="5" style="153" hidden="1" customWidth="1"/>
    <col min="14084" max="14084" width="2.33203125" style="153" hidden="1" customWidth="1"/>
    <col min="14085" max="14085" width="3.6640625" style="153" hidden="1" customWidth="1"/>
    <col min="14086" max="14086" width="4.5" style="153" hidden="1" customWidth="1"/>
    <col min="14087" max="14087" width="11.1640625" style="153" hidden="1" customWidth="1"/>
    <col min="14088" max="14088" width="15.83203125" style="153" hidden="1" customWidth="1"/>
    <col min="14089" max="14090" width="11.1640625" style="153" hidden="1" customWidth="1"/>
    <col min="14091" max="14091" width="14.33203125" style="153" hidden="1" customWidth="1"/>
    <col min="14092" max="14093" width="11.1640625" style="153" hidden="1" customWidth="1"/>
    <col min="14094" max="14094" width="3.1640625" style="153" hidden="1" customWidth="1"/>
    <col min="14095" max="14336" width="11.1640625" style="153" hidden="1"/>
    <col min="14337" max="14337" width="2.33203125" style="153" hidden="1" customWidth="1"/>
    <col min="14338" max="14338" width="16" style="153" hidden="1" customWidth="1"/>
    <col min="14339" max="14339" width="5" style="153" hidden="1" customWidth="1"/>
    <col min="14340" max="14340" width="2.33203125" style="153" hidden="1" customWidth="1"/>
    <col min="14341" max="14341" width="3.6640625" style="153" hidden="1" customWidth="1"/>
    <col min="14342" max="14342" width="4.5" style="153" hidden="1" customWidth="1"/>
    <col min="14343" max="14343" width="11.1640625" style="153" hidden="1" customWidth="1"/>
    <col min="14344" max="14344" width="15.83203125" style="153" hidden="1" customWidth="1"/>
    <col min="14345" max="14346" width="11.1640625" style="153" hidden="1" customWidth="1"/>
    <col min="14347" max="14347" width="14.33203125" style="153" hidden="1" customWidth="1"/>
    <col min="14348" max="14349" width="11.1640625" style="153" hidden="1" customWidth="1"/>
    <col min="14350" max="14350" width="3.1640625" style="153" hidden="1" customWidth="1"/>
    <col min="14351" max="14592" width="11.1640625" style="153" hidden="1"/>
    <col min="14593" max="14593" width="2.33203125" style="153" hidden="1" customWidth="1"/>
    <col min="14594" max="14594" width="16" style="153" hidden="1" customWidth="1"/>
    <col min="14595" max="14595" width="5" style="153" hidden="1" customWidth="1"/>
    <col min="14596" max="14596" width="2.33203125" style="153" hidden="1" customWidth="1"/>
    <col min="14597" max="14597" width="3.6640625" style="153" hidden="1" customWidth="1"/>
    <col min="14598" max="14598" width="4.5" style="153" hidden="1" customWidth="1"/>
    <col min="14599" max="14599" width="11.1640625" style="153" hidden="1" customWidth="1"/>
    <col min="14600" max="14600" width="15.83203125" style="153" hidden="1" customWidth="1"/>
    <col min="14601" max="14602" width="11.1640625" style="153" hidden="1" customWidth="1"/>
    <col min="14603" max="14603" width="14.33203125" style="153" hidden="1" customWidth="1"/>
    <col min="14604" max="14605" width="11.1640625" style="153" hidden="1" customWidth="1"/>
    <col min="14606" max="14606" width="3.1640625" style="153" hidden="1" customWidth="1"/>
    <col min="14607" max="14848" width="11.1640625" style="153" hidden="1"/>
    <col min="14849" max="14849" width="2.33203125" style="153" hidden="1" customWidth="1"/>
    <col min="14850" max="14850" width="16" style="153" hidden="1" customWidth="1"/>
    <col min="14851" max="14851" width="5" style="153" hidden="1" customWidth="1"/>
    <col min="14852" max="14852" width="2.33203125" style="153" hidden="1" customWidth="1"/>
    <col min="14853" max="14853" width="3.6640625" style="153" hidden="1" customWidth="1"/>
    <col min="14854" max="14854" width="4.5" style="153" hidden="1" customWidth="1"/>
    <col min="14855" max="14855" width="11.1640625" style="153" hidden="1" customWidth="1"/>
    <col min="14856" max="14856" width="15.83203125" style="153" hidden="1" customWidth="1"/>
    <col min="14857" max="14858" width="11.1640625" style="153" hidden="1" customWidth="1"/>
    <col min="14859" max="14859" width="14.33203125" style="153" hidden="1" customWidth="1"/>
    <col min="14860" max="14861" width="11.1640625" style="153" hidden="1" customWidth="1"/>
    <col min="14862" max="14862" width="3.1640625" style="153" hidden="1" customWidth="1"/>
    <col min="14863" max="15104" width="11.1640625" style="153" hidden="1"/>
    <col min="15105" max="15105" width="2.33203125" style="153" hidden="1" customWidth="1"/>
    <col min="15106" max="15106" width="16" style="153" hidden="1" customWidth="1"/>
    <col min="15107" max="15107" width="5" style="153" hidden="1" customWidth="1"/>
    <col min="15108" max="15108" width="2.33203125" style="153" hidden="1" customWidth="1"/>
    <col min="15109" max="15109" width="3.6640625" style="153" hidden="1" customWidth="1"/>
    <col min="15110" max="15110" width="4.5" style="153" hidden="1" customWidth="1"/>
    <col min="15111" max="15111" width="11.1640625" style="153" hidden="1" customWidth="1"/>
    <col min="15112" max="15112" width="15.83203125" style="153" hidden="1" customWidth="1"/>
    <col min="15113" max="15114" width="11.1640625" style="153" hidden="1" customWidth="1"/>
    <col min="15115" max="15115" width="14.33203125" style="153" hidden="1" customWidth="1"/>
    <col min="15116" max="15117" width="11.1640625" style="153" hidden="1" customWidth="1"/>
    <col min="15118" max="15118" width="3.1640625" style="153" hidden="1" customWidth="1"/>
    <col min="15119" max="15360" width="11.1640625" style="153" hidden="1"/>
    <col min="15361" max="15361" width="2.33203125" style="153" hidden="1" customWidth="1"/>
    <col min="15362" max="15362" width="16" style="153" hidden="1" customWidth="1"/>
    <col min="15363" max="15363" width="5" style="153" hidden="1" customWidth="1"/>
    <col min="15364" max="15364" width="2.33203125" style="153" hidden="1" customWidth="1"/>
    <col min="15365" max="15365" width="3.6640625" style="153" hidden="1" customWidth="1"/>
    <col min="15366" max="15366" width="4.5" style="153" hidden="1" customWidth="1"/>
    <col min="15367" max="15367" width="11.1640625" style="153" hidden="1" customWidth="1"/>
    <col min="15368" max="15368" width="15.83203125" style="153" hidden="1" customWidth="1"/>
    <col min="15369" max="15370" width="11.1640625" style="153" hidden="1" customWidth="1"/>
    <col min="15371" max="15371" width="14.33203125" style="153" hidden="1" customWidth="1"/>
    <col min="15372" max="15373" width="11.1640625" style="153" hidden="1" customWidth="1"/>
    <col min="15374" max="15374" width="3.1640625" style="153" hidden="1" customWidth="1"/>
    <col min="15375" max="15616" width="11.1640625" style="153" hidden="1"/>
    <col min="15617" max="15617" width="2.33203125" style="153" hidden="1" customWidth="1"/>
    <col min="15618" max="15618" width="16" style="153" hidden="1" customWidth="1"/>
    <col min="15619" max="15619" width="5" style="153" hidden="1" customWidth="1"/>
    <col min="15620" max="15620" width="2.33203125" style="153" hidden="1" customWidth="1"/>
    <col min="15621" max="15621" width="3.6640625" style="153" hidden="1" customWidth="1"/>
    <col min="15622" max="15622" width="4.5" style="153" hidden="1" customWidth="1"/>
    <col min="15623" max="15623" width="11.1640625" style="153" hidden="1" customWidth="1"/>
    <col min="15624" max="15624" width="15.83203125" style="153" hidden="1" customWidth="1"/>
    <col min="15625" max="15626" width="11.1640625" style="153" hidden="1" customWidth="1"/>
    <col min="15627" max="15627" width="14.33203125" style="153" hidden="1" customWidth="1"/>
    <col min="15628" max="15629" width="11.1640625" style="153" hidden="1" customWidth="1"/>
    <col min="15630" max="15630" width="3.1640625" style="153" hidden="1" customWidth="1"/>
    <col min="15631" max="15872" width="11.1640625" style="153" hidden="1"/>
    <col min="15873" max="15873" width="2.33203125" style="153" hidden="1" customWidth="1"/>
    <col min="15874" max="15874" width="16" style="153" hidden="1" customWidth="1"/>
    <col min="15875" max="15875" width="5" style="153" hidden="1" customWidth="1"/>
    <col min="15876" max="15876" width="2.33203125" style="153" hidden="1" customWidth="1"/>
    <col min="15877" max="15877" width="3.6640625" style="153" hidden="1" customWidth="1"/>
    <col min="15878" max="15878" width="4.5" style="153" hidden="1" customWidth="1"/>
    <col min="15879" max="15879" width="11.1640625" style="153" hidden="1" customWidth="1"/>
    <col min="15880" max="15880" width="15.83203125" style="153" hidden="1" customWidth="1"/>
    <col min="15881" max="15882" width="11.1640625" style="153" hidden="1" customWidth="1"/>
    <col min="15883" max="15883" width="14.33203125" style="153" hidden="1" customWidth="1"/>
    <col min="15884" max="15885" width="11.1640625" style="153" hidden="1" customWidth="1"/>
    <col min="15886" max="15886" width="3.1640625" style="153" hidden="1" customWidth="1"/>
    <col min="15887" max="16128" width="11.1640625" style="153" hidden="1"/>
    <col min="16129" max="16129" width="2.33203125" style="153" hidden="1" customWidth="1"/>
    <col min="16130" max="16130" width="16" style="153" hidden="1" customWidth="1"/>
    <col min="16131" max="16131" width="5" style="153" hidden="1" customWidth="1"/>
    <col min="16132" max="16132" width="2.33203125" style="153" hidden="1" customWidth="1"/>
    <col min="16133" max="16133" width="3.6640625" style="153" hidden="1" customWidth="1"/>
    <col min="16134" max="16134" width="4.5" style="153" hidden="1" customWidth="1"/>
    <col min="16135" max="16135" width="11.1640625" style="153" hidden="1" customWidth="1"/>
    <col min="16136" max="16136" width="15.83203125" style="153" hidden="1" customWidth="1"/>
    <col min="16137" max="16138" width="11.1640625" style="153" hidden="1" customWidth="1"/>
    <col min="16139" max="16139" width="14.33203125" style="153" hidden="1" customWidth="1"/>
    <col min="16140" max="16141" width="11.1640625" style="153" hidden="1" customWidth="1"/>
    <col min="16142" max="16142" width="3.1640625" style="153" hidden="1" customWidth="1"/>
    <col min="16143" max="16384" width="11.1640625" style="153" hidden="1"/>
  </cols>
  <sheetData>
    <row r="1" spans="1:13" ht="14" customHeight="1" x14ac:dyDescent="0.15">
      <c r="A1" s="154" t="s">
        <v>276</v>
      </c>
      <c r="B1" s="156"/>
      <c r="C1" s="156"/>
      <c r="D1" s="156"/>
      <c r="E1" s="156"/>
      <c r="F1" s="156"/>
      <c r="G1" s="156"/>
      <c r="H1" s="156"/>
      <c r="I1" s="154"/>
      <c r="J1" s="154"/>
      <c r="K1" s="154"/>
      <c r="L1" s="154"/>
      <c r="M1" s="154"/>
    </row>
    <row r="2" spans="1:13" ht="14" customHeight="1" x14ac:dyDescent="0.15">
      <c r="B2" s="156"/>
      <c r="C2" s="156"/>
      <c r="D2" s="156"/>
      <c r="E2" s="156"/>
      <c r="F2" s="156"/>
      <c r="G2" s="157"/>
      <c r="H2" s="157"/>
      <c r="I2" s="155"/>
      <c r="J2" s="155"/>
      <c r="K2" s="155"/>
      <c r="L2" s="155"/>
      <c r="M2" s="155"/>
    </row>
    <row r="3" spans="1:13" ht="14" customHeight="1" x14ac:dyDescent="0.15">
      <c r="B3" s="156"/>
      <c r="C3" s="156"/>
      <c r="D3" s="156"/>
      <c r="E3" s="156"/>
      <c r="F3" s="156"/>
      <c r="G3" s="157"/>
      <c r="H3" s="446"/>
      <c r="I3" s="446"/>
      <c r="J3" s="446"/>
      <c r="K3" s="446"/>
      <c r="L3" s="155"/>
      <c r="M3" s="155"/>
    </row>
    <row r="4" spans="1:13" ht="14" customHeight="1" x14ac:dyDescent="0.15">
      <c r="B4" s="156"/>
      <c r="C4" s="156"/>
      <c r="D4" s="156"/>
      <c r="E4" s="156"/>
      <c r="F4" s="156"/>
      <c r="G4" s="157"/>
      <c r="H4" s="446"/>
      <c r="I4" s="446"/>
      <c r="J4" s="446"/>
      <c r="K4" s="446"/>
      <c r="L4" s="155"/>
      <c r="M4" s="155"/>
    </row>
    <row r="5" spans="1:13" ht="14" customHeight="1" x14ac:dyDescent="0.15">
      <c r="B5" s="156"/>
      <c r="C5" s="156"/>
      <c r="D5" s="156"/>
      <c r="E5" s="156"/>
      <c r="F5" s="156"/>
      <c r="G5" s="157"/>
      <c r="H5" s="446"/>
      <c r="I5" s="446"/>
      <c r="J5" s="446"/>
      <c r="K5" s="446"/>
      <c r="L5" s="155"/>
      <c r="M5" s="155"/>
    </row>
    <row r="6" spans="1:13" ht="27" customHeight="1" x14ac:dyDescent="0.15">
      <c r="B6" s="156"/>
      <c r="C6" s="156"/>
      <c r="D6" s="156"/>
      <c r="E6" s="156"/>
      <c r="F6" s="156"/>
      <c r="G6" s="157"/>
      <c r="H6" s="446"/>
      <c r="I6" s="446"/>
      <c r="J6" s="446"/>
      <c r="K6" s="446"/>
      <c r="L6" s="155"/>
      <c r="M6" s="155"/>
    </row>
    <row r="7" spans="1:13" ht="14" customHeight="1" x14ac:dyDescent="0.15">
      <c r="B7" s="156"/>
      <c r="C7" s="156"/>
      <c r="D7" s="156"/>
      <c r="E7" s="156"/>
      <c r="F7" s="156"/>
      <c r="G7" s="157"/>
      <c r="H7" s="446"/>
      <c r="I7" s="446"/>
      <c r="J7" s="446"/>
      <c r="K7" s="446"/>
      <c r="L7" s="155"/>
      <c r="M7" s="155"/>
    </row>
    <row r="8" spans="1:13" ht="14" customHeight="1" x14ac:dyDescent="0.15">
      <c r="B8" s="156"/>
      <c r="C8" s="156"/>
      <c r="D8" s="156"/>
      <c r="E8" s="156"/>
      <c r="F8" s="156"/>
      <c r="G8" s="157"/>
      <c r="H8" s="446"/>
      <c r="I8" s="446"/>
      <c r="J8" s="446"/>
      <c r="K8" s="446"/>
      <c r="L8" s="155"/>
      <c r="M8" s="155"/>
    </row>
    <row r="9" spans="1:13" ht="14" customHeight="1" x14ac:dyDescent="0.15">
      <c r="B9" s="156"/>
      <c r="C9" s="156"/>
      <c r="D9" s="156"/>
      <c r="E9" s="156"/>
      <c r="F9" s="156"/>
      <c r="G9" s="157"/>
      <c r="H9" s="157"/>
      <c r="I9" s="155"/>
      <c r="J9" s="155"/>
      <c r="K9" s="155"/>
      <c r="L9" s="155"/>
      <c r="M9" s="155"/>
    </row>
    <row r="10" spans="1:13" ht="14" customHeight="1" x14ac:dyDescent="0.15">
      <c r="B10" s="156"/>
      <c r="C10" s="156"/>
      <c r="D10" s="156"/>
      <c r="E10" s="156"/>
      <c r="F10" s="156"/>
      <c r="G10" s="157"/>
      <c r="H10" s="157"/>
      <c r="I10" s="155"/>
      <c r="J10" s="155"/>
      <c r="K10" s="155"/>
      <c r="L10" s="155"/>
      <c r="M10" s="155"/>
    </row>
    <row r="11" spans="1:13" ht="7.5" customHeight="1" x14ac:dyDescent="0.15">
      <c r="B11" s="156"/>
      <c r="D11" s="156"/>
      <c r="E11" s="158"/>
      <c r="F11" s="156"/>
      <c r="G11" s="157"/>
      <c r="H11" s="157"/>
      <c r="I11" s="155"/>
      <c r="J11" s="155"/>
      <c r="K11" s="155"/>
      <c r="L11" s="155"/>
      <c r="M11" s="155"/>
    </row>
    <row r="12" spans="1:13" ht="14" customHeight="1" x14ac:dyDescent="0.15">
      <c r="B12" s="156"/>
      <c r="D12" s="156"/>
      <c r="E12" s="158"/>
      <c r="F12" s="156"/>
      <c r="G12" s="157"/>
      <c r="H12" s="155"/>
      <c r="I12" s="155"/>
      <c r="J12" s="155"/>
      <c r="K12" s="155"/>
      <c r="L12" s="155"/>
      <c r="M12" s="155"/>
    </row>
    <row r="13" spans="1:13" ht="14" customHeight="1" x14ac:dyDescent="0.2">
      <c r="B13" s="156"/>
      <c r="D13" s="156"/>
      <c r="E13" s="158"/>
      <c r="F13" s="156"/>
      <c r="G13" s="157"/>
      <c r="H13" s="447"/>
      <c r="I13" s="447"/>
      <c r="J13" s="447"/>
      <c r="K13" s="447"/>
      <c r="L13" s="155"/>
      <c r="M13" s="155"/>
    </row>
    <row r="14" spans="1:13" ht="14" customHeight="1" x14ac:dyDescent="0.15">
      <c r="B14" s="156"/>
      <c r="D14" s="156"/>
      <c r="E14" s="158"/>
      <c r="F14" s="156"/>
      <c r="G14" s="157"/>
      <c r="H14" s="448"/>
      <c r="I14" s="448"/>
      <c r="J14" s="448"/>
      <c r="K14" s="448"/>
      <c r="L14" s="155"/>
      <c r="M14" s="155"/>
    </row>
    <row r="15" spans="1:13" ht="14" customHeight="1" x14ac:dyDescent="0.15">
      <c r="B15" s="156"/>
      <c r="D15" s="156"/>
      <c r="E15" s="158"/>
      <c r="F15" s="156"/>
      <c r="G15" s="157"/>
      <c r="H15" s="444"/>
      <c r="I15" s="443"/>
      <c r="J15" s="443"/>
      <c r="K15" s="443"/>
      <c r="L15" s="155"/>
      <c r="M15" s="155"/>
    </row>
    <row r="16" spans="1:13" ht="14" customHeight="1" x14ac:dyDescent="0.15">
      <c r="B16" s="156"/>
      <c r="D16" s="156"/>
      <c r="E16" s="158"/>
      <c r="F16" s="156"/>
      <c r="G16" s="157"/>
      <c r="H16" s="448"/>
      <c r="I16" s="448"/>
      <c r="J16" s="448"/>
      <c r="K16" s="448"/>
      <c r="L16" s="155"/>
      <c r="M16" s="155"/>
    </row>
    <row r="17" spans="2:13" ht="40" customHeight="1" x14ac:dyDescent="0.15">
      <c r="B17" s="156"/>
      <c r="C17" s="156"/>
      <c r="D17" s="156"/>
      <c r="E17" s="156"/>
      <c r="F17" s="156"/>
      <c r="G17" s="157"/>
      <c r="H17" s="444"/>
      <c r="I17" s="444"/>
      <c r="J17" s="444"/>
      <c r="K17" s="444"/>
      <c r="L17" s="155"/>
      <c r="M17" s="155"/>
    </row>
    <row r="18" spans="2:13" ht="14" customHeight="1" x14ac:dyDescent="0.15">
      <c r="B18" s="156"/>
      <c r="C18" s="156"/>
      <c r="D18" s="156"/>
      <c r="E18" s="156"/>
      <c r="F18" s="156"/>
      <c r="G18" s="157"/>
      <c r="H18" s="444"/>
      <c r="I18" s="443"/>
      <c r="J18" s="443"/>
      <c r="K18" s="443"/>
      <c r="L18" s="155"/>
      <c r="M18" s="155"/>
    </row>
    <row r="19" spans="2:13" ht="14" customHeight="1" x14ac:dyDescent="0.15">
      <c r="B19" s="156"/>
      <c r="C19" s="156"/>
      <c r="D19" s="156"/>
      <c r="E19" s="156"/>
      <c r="F19" s="156"/>
      <c r="G19" s="157"/>
      <c r="H19" s="443"/>
      <c r="I19" s="443"/>
      <c r="J19" s="443"/>
      <c r="K19" s="443"/>
      <c r="L19" s="155"/>
      <c r="M19" s="155"/>
    </row>
    <row r="20" spans="2:13" ht="18.75" customHeight="1" x14ac:dyDescent="0.2">
      <c r="B20" s="156"/>
      <c r="C20" s="156"/>
      <c r="D20" s="156"/>
      <c r="E20" s="156"/>
      <c r="F20" s="156"/>
      <c r="G20" s="157"/>
      <c r="H20" s="445"/>
      <c r="I20" s="445"/>
      <c r="J20" s="445"/>
      <c r="K20" s="445"/>
      <c r="L20" s="155"/>
      <c r="M20" s="155"/>
    </row>
    <row r="21" spans="2:13" ht="14" customHeight="1" x14ac:dyDescent="0.15">
      <c r="B21" s="156"/>
      <c r="E21" s="154"/>
      <c r="F21" s="154"/>
      <c r="G21" s="155"/>
      <c r="H21" s="443"/>
      <c r="I21" s="443"/>
      <c r="J21" s="443"/>
      <c r="K21" s="443"/>
      <c r="L21" s="155"/>
      <c r="M21" s="155"/>
    </row>
    <row r="22" spans="2:13" ht="14" customHeight="1" x14ac:dyDescent="0.15">
      <c r="B22" s="156"/>
      <c r="E22" s="154"/>
      <c r="F22" s="154"/>
      <c r="G22" s="155"/>
      <c r="H22" s="155"/>
      <c r="I22" s="155"/>
      <c r="J22" s="155"/>
      <c r="K22" s="155"/>
      <c r="L22" s="155"/>
      <c r="M22" s="155"/>
    </row>
    <row r="23" spans="2:13" ht="14" customHeight="1" x14ac:dyDescent="0.15">
      <c r="B23" s="156"/>
      <c r="E23" s="154"/>
      <c r="F23" s="154"/>
      <c r="G23" s="155"/>
      <c r="H23" s="443"/>
      <c r="I23" s="443"/>
      <c r="J23" s="443"/>
      <c r="K23" s="443"/>
      <c r="L23" s="155"/>
      <c r="M23" s="155"/>
    </row>
    <row r="24" spans="2:13" ht="14" customHeight="1" x14ac:dyDescent="0.15">
      <c r="B24" s="156"/>
      <c r="E24" s="154"/>
      <c r="F24" s="154"/>
      <c r="G24" s="155"/>
      <c r="H24" s="443"/>
      <c r="I24" s="443"/>
      <c r="J24" s="443"/>
      <c r="K24" s="443"/>
      <c r="L24" s="155"/>
      <c r="M24" s="155"/>
    </row>
    <row r="25" spans="2:13" ht="14" customHeight="1" x14ac:dyDescent="0.15">
      <c r="B25" s="156"/>
      <c r="E25" s="154"/>
      <c r="F25" s="154"/>
      <c r="G25" s="155"/>
      <c r="H25" s="443"/>
      <c r="I25" s="443"/>
      <c r="J25" s="443"/>
      <c r="K25" s="443"/>
      <c r="L25" s="155"/>
      <c r="M25" s="155"/>
    </row>
    <row r="26" spans="2:13" ht="14" customHeight="1" x14ac:dyDescent="0.15">
      <c r="B26" s="156"/>
      <c r="E26" s="154"/>
      <c r="F26" s="154"/>
      <c r="G26" s="155"/>
      <c r="H26" s="443"/>
      <c r="I26" s="443"/>
      <c r="J26" s="443"/>
      <c r="K26" s="443"/>
      <c r="L26" s="155"/>
      <c r="M26" s="155"/>
    </row>
    <row r="27" spans="2:13" ht="14" customHeight="1" x14ac:dyDescent="0.15">
      <c r="E27" s="154"/>
      <c r="F27" s="154"/>
      <c r="G27" s="155"/>
      <c r="H27" s="155"/>
      <c r="I27" s="155"/>
      <c r="J27" s="155"/>
      <c r="K27" s="155"/>
      <c r="L27" s="155"/>
      <c r="M27" s="155"/>
    </row>
    <row r="28" spans="2:13" ht="14" customHeight="1" x14ac:dyDescent="0.15">
      <c r="E28" s="154"/>
      <c r="F28" s="154"/>
      <c r="G28" s="155"/>
      <c r="H28" s="155"/>
      <c r="I28" s="155"/>
      <c r="J28" s="155"/>
      <c r="K28" s="155"/>
      <c r="L28" s="155"/>
      <c r="M28" s="155"/>
    </row>
    <row r="29" spans="2:13" ht="14" customHeight="1" x14ac:dyDescent="0.15">
      <c r="E29" s="154"/>
      <c r="F29" s="154"/>
      <c r="G29" s="154"/>
      <c r="H29" s="154"/>
      <c r="I29" s="154"/>
      <c r="J29" s="154"/>
      <c r="K29" s="154"/>
      <c r="L29" s="154"/>
      <c r="M29" s="154"/>
    </row>
    <row r="65536" spans="5:13" ht="14" customHeight="1" x14ac:dyDescent="0.15">
      <c r="E65536" s="155"/>
      <c r="F65536" s="155"/>
      <c r="G65536" s="155"/>
      <c r="H65536" s="155"/>
      <c r="I65536" s="155"/>
      <c r="J65536" s="155"/>
      <c r="K65536" s="155"/>
      <c r="L65536" s="155"/>
      <c r="M65536" s="155"/>
    </row>
  </sheetData>
  <mergeCells count="14">
    <mergeCell ref="H17:K17"/>
    <mergeCell ref="H3:K8"/>
    <mergeCell ref="H13:K13"/>
    <mergeCell ref="H14:K14"/>
    <mergeCell ref="H15:K15"/>
    <mergeCell ref="H16:K16"/>
    <mergeCell ref="H25:K25"/>
    <mergeCell ref="H26:K26"/>
    <mergeCell ref="H18:K18"/>
    <mergeCell ref="H19:K19"/>
    <mergeCell ref="H20:K20"/>
    <mergeCell ref="H21:K21"/>
    <mergeCell ref="H23:K23"/>
    <mergeCell ref="H24:K24"/>
  </mergeCells>
  <pageMargins left="0.75" right="0.75" top="1" bottom="1" header="0" footer="0"/>
  <pageSetup paperSize="9" orientation="portrait"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E4484C-677F-C74F-9391-6E9C9E334A1F}">
  <sheetPr>
    <tabColor theme="4" tint="0.59999389629810485"/>
  </sheetPr>
  <dimension ref="B1:BO22"/>
  <sheetViews>
    <sheetView topLeftCell="A13" zoomScale="118" zoomScaleNormal="60" workbookViewId="0">
      <selection activeCell="C22" sqref="C22"/>
    </sheetView>
  </sheetViews>
  <sheetFormatPr baseColWidth="10" defaultColWidth="17.33203125" defaultRowHeight="48" customHeight="1" x14ac:dyDescent="0.2"/>
  <cols>
    <col min="1" max="1" width="4.33203125" style="179" customWidth="1"/>
    <col min="2" max="3" width="28.5" style="181" customWidth="1"/>
    <col min="4" max="4" width="40.1640625" style="181" customWidth="1"/>
    <col min="5" max="6" width="28.6640625" style="181" hidden="1" customWidth="1"/>
    <col min="7" max="7" width="28.6640625" style="181" customWidth="1"/>
    <col min="8" max="8" width="42.33203125" style="181" hidden="1" customWidth="1"/>
    <col min="9" max="9" width="21.5" style="181" customWidth="1"/>
    <col min="10" max="10" width="28.5" style="181" hidden="1" customWidth="1"/>
    <col min="11" max="11" width="86.1640625" style="181" customWidth="1"/>
    <col min="12" max="12" width="28.5" style="180" customWidth="1"/>
    <col min="13" max="18" width="14.33203125" style="179" hidden="1" customWidth="1"/>
    <col min="19" max="19" width="15.83203125" style="179" hidden="1" customWidth="1"/>
    <col min="20" max="20" width="17.6640625" style="179" hidden="1" customWidth="1"/>
    <col min="21" max="23" width="14.33203125" style="179" hidden="1" customWidth="1"/>
    <col min="24" max="24" width="21.33203125" style="179" customWidth="1"/>
    <col min="25" max="26" width="14.33203125" style="179" hidden="1" customWidth="1"/>
    <col min="27" max="27" width="16.83203125" style="179" hidden="1" customWidth="1"/>
    <col min="28" max="36" width="14.33203125" style="179" hidden="1" customWidth="1"/>
    <col min="37" max="37" width="20.5" style="179" customWidth="1"/>
    <col min="38" max="49" width="14.33203125" style="179" hidden="1" customWidth="1"/>
    <col min="50" max="50" width="20" style="179" customWidth="1"/>
    <col min="51" max="62" width="14.33203125" style="179" hidden="1" customWidth="1"/>
    <col min="63" max="63" width="22" style="179" customWidth="1"/>
    <col min="64" max="66" width="14.33203125" style="179" hidden="1" customWidth="1"/>
    <col min="67" max="67" width="18.5" style="179" customWidth="1"/>
    <col min="68" max="16384" width="17.33203125" style="179"/>
  </cols>
  <sheetData>
    <row r="1" spans="2:67" ht="48" customHeight="1" thickBot="1" x14ac:dyDescent="0.25"/>
    <row r="2" spans="2:67" ht="19.5" customHeight="1" x14ac:dyDescent="0.2">
      <c r="B2" s="507"/>
      <c r="C2" s="510" t="s">
        <v>384</v>
      </c>
      <c r="D2" s="511"/>
      <c r="E2" s="511"/>
      <c r="F2" s="511"/>
      <c r="G2" s="511"/>
      <c r="H2" s="511"/>
      <c r="I2" s="511"/>
      <c r="J2" s="511"/>
      <c r="K2" s="511"/>
      <c r="L2" s="511"/>
      <c r="M2" s="511"/>
      <c r="N2" s="511"/>
      <c r="O2" s="511"/>
      <c r="P2" s="511"/>
      <c r="Q2" s="511"/>
      <c r="R2" s="511"/>
      <c r="S2" s="511"/>
      <c r="T2" s="511"/>
      <c r="U2" s="511"/>
      <c r="V2" s="511"/>
      <c r="W2" s="511"/>
      <c r="X2" s="511"/>
      <c r="Y2" s="511"/>
      <c r="Z2" s="511"/>
      <c r="AA2" s="511"/>
      <c r="AB2" s="511"/>
      <c r="AC2" s="511"/>
      <c r="AD2" s="511"/>
      <c r="AE2" s="511"/>
      <c r="AF2" s="511"/>
      <c r="AG2" s="511"/>
      <c r="AH2" s="511"/>
      <c r="AI2" s="511"/>
      <c r="AJ2" s="511"/>
      <c r="AK2" s="511"/>
      <c r="AL2" s="511"/>
      <c r="AM2" s="511"/>
      <c r="AN2" s="511"/>
      <c r="AO2" s="511"/>
      <c r="AP2" s="511"/>
      <c r="AQ2" s="511"/>
      <c r="AR2" s="511"/>
      <c r="AS2" s="511"/>
      <c r="AT2" s="511"/>
      <c r="AU2" s="511"/>
      <c r="AV2" s="511"/>
      <c r="AW2" s="511"/>
      <c r="AX2" s="511"/>
      <c r="AY2" s="511"/>
      <c r="AZ2" s="511"/>
      <c r="BA2" s="511"/>
      <c r="BB2" s="511"/>
      <c r="BC2" s="511"/>
      <c r="BD2" s="511"/>
      <c r="BE2" s="511"/>
      <c r="BF2" s="511"/>
      <c r="BG2" s="511"/>
      <c r="BH2" s="511"/>
      <c r="BI2" s="511"/>
      <c r="BJ2" s="511"/>
      <c r="BK2" s="511"/>
      <c r="BL2" s="511"/>
      <c r="BM2" s="511"/>
      <c r="BN2" s="511"/>
      <c r="BO2" s="511"/>
    </row>
    <row r="3" spans="2:67" ht="19.5" customHeight="1" x14ac:dyDescent="0.2">
      <c r="B3" s="508"/>
      <c r="C3" s="512"/>
      <c r="D3" s="513"/>
      <c r="E3" s="513"/>
      <c r="F3" s="513"/>
      <c r="G3" s="513"/>
      <c r="H3" s="513"/>
      <c r="I3" s="513"/>
      <c r="J3" s="513"/>
      <c r="K3" s="513"/>
      <c r="L3" s="513"/>
      <c r="M3" s="513"/>
      <c r="N3" s="513"/>
      <c r="O3" s="513"/>
      <c r="P3" s="513"/>
      <c r="Q3" s="513"/>
      <c r="R3" s="513"/>
      <c r="S3" s="513"/>
      <c r="T3" s="513"/>
      <c r="U3" s="513"/>
      <c r="V3" s="513"/>
      <c r="W3" s="513"/>
      <c r="X3" s="513"/>
      <c r="Y3" s="513"/>
      <c r="Z3" s="513"/>
      <c r="AA3" s="513"/>
      <c r="AB3" s="513"/>
      <c r="AC3" s="513"/>
      <c r="AD3" s="513"/>
      <c r="AE3" s="513"/>
      <c r="AF3" s="513"/>
      <c r="AG3" s="513"/>
      <c r="AH3" s="513"/>
      <c r="AI3" s="513"/>
      <c r="AJ3" s="513"/>
      <c r="AK3" s="513"/>
      <c r="AL3" s="513"/>
      <c r="AM3" s="513"/>
      <c r="AN3" s="513"/>
      <c r="AO3" s="513"/>
      <c r="AP3" s="513"/>
      <c r="AQ3" s="513"/>
      <c r="AR3" s="513"/>
      <c r="AS3" s="513"/>
      <c r="AT3" s="513"/>
      <c r="AU3" s="513"/>
      <c r="AV3" s="513"/>
      <c r="AW3" s="513"/>
      <c r="AX3" s="513"/>
      <c r="AY3" s="513"/>
      <c r="AZ3" s="513"/>
      <c r="BA3" s="513"/>
      <c r="BB3" s="513"/>
      <c r="BC3" s="513"/>
      <c r="BD3" s="513"/>
      <c r="BE3" s="513"/>
      <c r="BF3" s="513"/>
      <c r="BG3" s="513"/>
      <c r="BH3" s="513"/>
      <c r="BI3" s="513"/>
      <c r="BJ3" s="513"/>
      <c r="BK3" s="513"/>
      <c r="BL3" s="513"/>
      <c r="BM3" s="513"/>
      <c r="BN3" s="513"/>
      <c r="BO3" s="513"/>
    </row>
    <row r="4" spans="2:67" ht="19.5" customHeight="1" x14ac:dyDescent="0.2">
      <c r="B4" s="508"/>
      <c r="C4" s="512"/>
      <c r="D4" s="513"/>
      <c r="E4" s="513"/>
      <c r="F4" s="513"/>
      <c r="G4" s="513"/>
      <c r="H4" s="513"/>
      <c r="I4" s="513"/>
      <c r="J4" s="513"/>
      <c r="K4" s="513"/>
      <c r="L4" s="513"/>
      <c r="M4" s="513"/>
      <c r="N4" s="513"/>
      <c r="O4" s="513"/>
      <c r="P4" s="513"/>
      <c r="Q4" s="513"/>
      <c r="R4" s="513"/>
      <c r="S4" s="513"/>
      <c r="T4" s="513"/>
      <c r="U4" s="513"/>
      <c r="V4" s="513"/>
      <c r="W4" s="513"/>
      <c r="X4" s="513"/>
      <c r="Y4" s="513"/>
      <c r="Z4" s="513"/>
      <c r="AA4" s="513"/>
      <c r="AB4" s="513"/>
      <c r="AC4" s="513"/>
      <c r="AD4" s="513"/>
      <c r="AE4" s="513"/>
      <c r="AF4" s="513"/>
      <c r="AG4" s="513"/>
      <c r="AH4" s="513"/>
      <c r="AI4" s="513"/>
      <c r="AJ4" s="513"/>
      <c r="AK4" s="513"/>
      <c r="AL4" s="513"/>
      <c r="AM4" s="513"/>
      <c r="AN4" s="513"/>
      <c r="AO4" s="513"/>
      <c r="AP4" s="513"/>
      <c r="AQ4" s="513"/>
      <c r="AR4" s="513"/>
      <c r="AS4" s="513"/>
      <c r="AT4" s="513"/>
      <c r="AU4" s="513"/>
      <c r="AV4" s="513"/>
      <c r="AW4" s="513"/>
      <c r="AX4" s="513"/>
      <c r="AY4" s="513"/>
      <c r="AZ4" s="513"/>
      <c r="BA4" s="513"/>
      <c r="BB4" s="513"/>
      <c r="BC4" s="513"/>
      <c r="BD4" s="513"/>
      <c r="BE4" s="513"/>
      <c r="BF4" s="513"/>
      <c r="BG4" s="513"/>
      <c r="BH4" s="513"/>
      <c r="BI4" s="513"/>
      <c r="BJ4" s="513"/>
      <c r="BK4" s="513"/>
      <c r="BL4" s="513"/>
      <c r="BM4" s="513"/>
      <c r="BN4" s="513"/>
      <c r="BO4" s="513"/>
    </row>
    <row r="5" spans="2:67" ht="19.5" customHeight="1" x14ac:dyDescent="0.2">
      <c r="B5" s="508"/>
      <c r="C5" s="512"/>
      <c r="D5" s="513"/>
      <c r="E5" s="513"/>
      <c r="F5" s="513"/>
      <c r="G5" s="513"/>
      <c r="H5" s="513"/>
      <c r="I5" s="513"/>
      <c r="J5" s="513"/>
      <c r="K5" s="513"/>
      <c r="L5" s="513"/>
      <c r="M5" s="513"/>
      <c r="N5" s="513"/>
      <c r="O5" s="513"/>
      <c r="P5" s="513"/>
      <c r="Q5" s="513"/>
      <c r="R5" s="513"/>
      <c r="S5" s="513"/>
      <c r="T5" s="513"/>
      <c r="U5" s="513"/>
      <c r="V5" s="513"/>
      <c r="W5" s="513"/>
      <c r="X5" s="513"/>
      <c r="Y5" s="513"/>
      <c r="Z5" s="513"/>
      <c r="AA5" s="513"/>
      <c r="AB5" s="513"/>
      <c r="AC5" s="513"/>
      <c r="AD5" s="513"/>
      <c r="AE5" s="513"/>
      <c r="AF5" s="513"/>
      <c r="AG5" s="513"/>
      <c r="AH5" s="513"/>
      <c r="AI5" s="513"/>
      <c r="AJ5" s="513"/>
      <c r="AK5" s="513"/>
      <c r="AL5" s="513"/>
      <c r="AM5" s="513"/>
      <c r="AN5" s="513"/>
      <c r="AO5" s="513"/>
      <c r="AP5" s="513"/>
      <c r="AQ5" s="513"/>
      <c r="AR5" s="513"/>
      <c r="AS5" s="513"/>
      <c r="AT5" s="513"/>
      <c r="AU5" s="513"/>
      <c r="AV5" s="513"/>
      <c r="AW5" s="513"/>
      <c r="AX5" s="513"/>
      <c r="AY5" s="513"/>
      <c r="AZ5" s="513"/>
      <c r="BA5" s="513"/>
      <c r="BB5" s="513"/>
      <c r="BC5" s="513"/>
      <c r="BD5" s="513"/>
      <c r="BE5" s="513"/>
      <c r="BF5" s="513"/>
      <c r="BG5" s="513"/>
      <c r="BH5" s="513"/>
      <c r="BI5" s="513"/>
      <c r="BJ5" s="513"/>
      <c r="BK5" s="513"/>
      <c r="BL5" s="513"/>
      <c r="BM5" s="513"/>
      <c r="BN5" s="513"/>
      <c r="BO5" s="513"/>
    </row>
    <row r="6" spans="2:67" ht="19.5" customHeight="1" thickBot="1" x14ac:dyDescent="0.25">
      <c r="B6" s="509"/>
      <c r="C6" s="514"/>
      <c r="D6" s="515"/>
      <c r="E6" s="515"/>
      <c r="F6" s="515"/>
      <c r="G6" s="515"/>
      <c r="H6" s="515"/>
      <c r="I6" s="515"/>
      <c r="J6" s="515"/>
      <c r="K6" s="515"/>
      <c r="L6" s="515"/>
      <c r="M6" s="515"/>
      <c r="N6" s="515"/>
      <c r="O6" s="515"/>
      <c r="P6" s="515"/>
      <c r="Q6" s="515"/>
      <c r="R6" s="515"/>
      <c r="S6" s="515"/>
      <c r="T6" s="515"/>
      <c r="U6" s="515"/>
      <c r="V6" s="515"/>
      <c r="W6" s="515"/>
      <c r="X6" s="515"/>
      <c r="Y6" s="515"/>
      <c r="Z6" s="515"/>
      <c r="AA6" s="515"/>
      <c r="AB6" s="515"/>
      <c r="AC6" s="515"/>
      <c r="AD6" s="515"/>
      <c r="AE6" s="515"/>
      <c r="AF6" s="515"/>
      <c r="AG6" s="515"/>
      <c r="AH6" s="515"/>
      <c r="AI6" s="515"/>
      <c r="AJ6" s="515"/>
      <c r="AK6" s="515"/>
      <c r="AL6" s="515"/>
      <c r="AM6" s="515"/>
      <c r="AN6" s="515"/>
      <c r="AO6" s="515"/>
      <c r="AP6" s="515"/>
      <c r="AQ6" s="515"/>
      <c r="AR6" s="515"/>
      <c r="AS6" s="515"/>
      <c r="AT6" s="515"/>
      <c r="AU6" s="515"/>
      <c r="AV6" s="515"/>
      <c r="AW6" s="515"/>
      <c r="AX6" s="515"/>
      <c r="AY6" s="515"/>
      <c r="AZ6" s="515"/>
      <c r="BA6" s="515"/>
      <c r="BB6" s="515"/>
      <c r="BC6" s="515"/>
      <c r="BD6" s="515"/>
      <c r="BE6" s="515"/>
      <c r="BF6" s="515"/>
      <c r="BG6" s="515"/>
      <c r="BH6" s="515"/>
      <c r="BI6" s="515"/>
      <c r="BJ6" s="515"/>
      <c r="BK6" s="515"/>
      <c r="BL6" s="515"/>
      <c r="BM6" s="515"/>
      <c r="BN6" s="515"/>
      <c r="BO6" s="515"/>
    </row>
    <row r="8" spans="2:67" ht="48" customHeight="1" x14ac:dyDescent="0.2">
      <c r="B8" s="237"/>
      <c r="C8" s="236"/>
      <c r="D8" s="236"/>
      <c r="E8" s="236"/>
      <c r="F8" s="236"/>
      <c r="G8" s="236"/>
      <c r="H8" s="236"/>
      <c r="I8" s="236"/>
      <c r="J8" s="236"/>
      <c r="K8" s="236"/>
      <c r="L8" s="236"/>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5"/>
      <c r="AY8" s="235"/>
      <c r="AZ8" s="235"/>
      <c r="BA8" s="235"/>
      <c r="BB8" s="235"/>
      <c r="BC8" s="235"/>
      <c r="BD8" s="235"/>
      <c r="BE8" s="235"/>
      <c r="BF8" s="235"/>
      <c r="BG8" s="235"/>
      <c r="BH8" s="235"/>
      <c r="BI8" s="235"/>
      <c r="BJ8" s="235"/>
      <c r="BK8" s="235"/>
      <c r="BL8" s="235"/>
      <c r="BM8" s="235"/>
      <c r="BN8" s="235"/>
      <c r="BO8" s="235"/>
    </row>
    <row r="9" spans="2:67" ht="48" customHeight="1" x14ac:dyDescent="0.2">
      <c r="B9" s="516" t="s">
        <v>300</v>
      </c>
      <c r="C9" s="516" t="s">
        <v>299</v>
      </c>
      <c r="D9" s="521" t="s">
        <v>298</v>
      </c>
      <c r="E9" s="521"/>
      <c r="F9" s="521"/>
      <c r="G9" s="516" t="s">
        <v>316</v>
      </c>
      <c r="H9" s="516"/>
      <c r="I9" s="516" t="s">
        <v>297</v>
      </c>
      <c r="J9" s="516"/>
      <c r="K9" s="516" t="s">
        <v>296</v>
      </c>
      <c r="L9" s="516" t="s">
        <v>387</v>
      </c>
      <c r="M9" s="519" t="s">
        <v>315</v>
      </c>
      <c r="N9" s="519"/>
      <c r="O9" s="519"/>
      <c r="P9" s="519"/>
      <c r="Q9" s="519"/>
      <c r="R9" s="519"/>
      <c r="S9" s="519"/>
      <c r="T9" s="519"/>
      <c r="U9" s="519"/>
      <c r="V9" s="519"/>
      <c r="W9" s="519"/>
      <c r="X9" s="519"/>
      <c r="Y9" s="519"/>
      <c r="Z9" s="519"/>
      <c r="AA9" s="519"/>
      <c r="AB9" s="519"/>
      <c r="AC9" s="519"/>
      <c r="AD9" s="519"/>
      <c r="AE9" s="519"/>
      <c r="AF9" s="519"/>
      <c r="AG9" s="519"/>
      <c r="AH9" s="519"/>
      <c r="AI9" s="519"/>
      <c r="AJ9" s="519"/>
      <c r="AK9" s="519"/>
      <c r="AL9" s="519"/>
      <c r="AM9" s="519"/>
      <c r="AN9" s="519"/>
      <c r="AO9" s="519"/>
      <c r="AP9" s="519"/>
      <c r="AQ9" s="519"/>
      <c r="AR9" s="519"/>
      <c r="AS9" s="519"/>
      <c r="AT9" s="519"/>
      <c r="AU9" s="519"/>
      <c r="AV9" s="519"/>
      <c r="AW9" s="519"/>
      <c r="AX9" s="519"/>
      <c r="AY9" s="519"/>
      <c r="AZ9" s="519"/>
      <c r="BA9" s="519"/>
      <c r="BB9" s="519"/>
      <c r="BC9" s="519"/>
      <c r="BD9" s="519"/>
      <c r="BE9" s="519"/>
      <c r="BF9" s="519"/>
      <c r="BG9" s="519"/>
      <c r="BH9" s="519"/>
      <c r="BI9" s="519"/>
      <c r="BJ9" s="519"/>
      <c r="BK9" s="519"/>
      <c r="BL9" s="519"/>
      <c r="BM9" s="519"/>
      <c r="BN9" s="519"/>
      <c r="BO9" s="519"/>
    </row>
    <row r="10" spans="2:67" ht="48" customHeight="1" thickBot="1" x14ac:dyDescent="0.25">
      <c r="B10" s="516"/>
      <c r="C10" s="516"/>
      <c r="D10" s="516"/>
      <c r="E10" s="516"/>
      <c r="F10" s="516"/>
      <c r="G10" s="516"/>
      <c r="H10" s="516"/>
      <c r="I10" s="516"/>
      <c r="J10" s="516"/>
      <c r="K10" s="516"/>
      <c r="L10" s="516"/>
      <c r="M10" s="540" t="s">
        <v>17</v>
      </c>
      <c r="N10" s="541"/>
      <c r="O10" s="541"/>
      <c r="P10" s="541"/>
      <c r="Q10" s="541"/>
      <c r="R10" s="541"/>
      <c r="S10" s="541"/>
      <c r="T10" s="541"/>
      <c r="U10" s="541"/>
      <c r="V10" s="541"/>
      <c r="W10" s="541"/>
      <c r="X10" s="542"/>
      <c r="Y10" s="254"/>
      <c r="Z10" s="540" t="s">
        <v>18</v>
      </c>
      <c r="AA10" s="541"/>
      <c r="AB10" s="541"/>
      <c r="AC10" s="541"/>
      <c r="AD10" s="541"/>
      <c r="AE10" s="541"/>
      <c r="AF10" s="541"/>
      <c r="AG10" s="541"/>
      <c r="AH10" s="541"/>
      <c r="AI10" s="541"/>
      <c r="AJ10" s="541"/>
      <c r="AK10" s="542"/>
      <c r="AL10" s="254"/>
      <c r="AM10" s="547" t="s">
        <v>19</v>
      </c>
      <c r="AN10" s="547"/>
      <c r="AO10" s="547"/>
      <c r="AP10" s="547"/>
      <c r="AQ10" s="547"/>
      <c r="AR10" s="547"/>
      <c r="AS10" s="547"/>
      <c r="AT10" s="547"/>
      <c r="AU10" s="547"/>
      <c r="AV10" s="547"/>
      <c r="AW10" s="547"/>
      <c r="AX10" s="256" t="s">
        <v>20</v>
      </c>
      <c r="AY10" s="254"/>
      <c r="AZ10" s="540" t="s">
        <v>20</v>
      </c>
      <c r="BA10" s="541"/>
      <c r="BB10" s="541"/>
      <c r="BC10" s="541"/>
      <c r="BD10" s="541"/>
      <c r="BE10" s="541"/>
      <c r="BF10" s="541"/>
      <c r="BG10" s="541"/>
      <c r="BH10" s="541"/>
      <c r="BI10" s="541"/>
      <c r="BJ10" s="541"/>
      <c r="BK10" s="542"/>
      <c r="BL10" s="254"/>
      <c r="BM10" s="519" t="s">
        <v>294</v>
      </c>
      <c r="BN10" s="519"/>
      <c r="BO10" s="519"/>
    </row>
    <row r="11" spans="2:67" ht="48" customHeight="1" x14ac:dyDescent="0.2">
      <c r="B11" s="516"/>
      <c r="C11" s="516"/>
      <c r="D11" s="516"/>
      <c r="E11" s="516"/>
      <c r="F11" s="516"/>
      <c r="G11" s="516"/>
      <c r="H11" s="516"/>
      <c r="I11" s="516"/>
      <c r="J11" s="516"/>
      <c r="K11" s="516"/>
      <c r="L11" s="516"/>
      <c r="M11" s="540" t="s">
        <v>314</v>
      </c>
      <c r="N11" s="541"/>
      <c r="O11" s="542"/>
      <c r="P11" s="547" t="s">
        <v>313</v>
      </c>
      <c r="Q11" s="547"/>
      <c r="R11" s="255"/>
      <c r="S11" s="540" t="s">
        <v>312</v>
      </c>
      <c r="T11" s="541"/>
      <c r="U11" s="542"/>
      <c r="V11" s="537" t="s">
        <v>311</v>
      </c>
      <c r="W11" s="538"/>
      <c r="X11" s="539"/>
      <c r="Y11" s="253"/>
      <c r="Z11" s="540" t="s">
        <v>310</v>
      </c>
      <c r="AA11" s="541"/>
      <c r="AB11" s="542"/>
      <c r="AC11" s="540" t="s">
        <v>309</v>
      </c>
      <c r="AD11" s="541"/>
      <c r="AE11" s="542"/>
      <c r="AF11" s="540"/>
      <c r="AG11" s="541"/>
      <c r="AH11" s="542"/>
      <c r="AI11" s="537" t="s">
        <v>308</v>
      </c>
      <c r="AJ11" s="538"/>
      <c r="AK11" s="539"/>
      <c r="AL11" s="253"/>
      <c r="AM11" s="540"/>
      <c r="AN11" s="541"/>
      <c r="AO11" s="542"/>
      <c r="AP11" s="540"/>
      <c r="AQ11" s="541"/>
      <c r="AR11" s="542"/>
      <c r="AS11" s="540"/>
      <c r="AT11" s="541"/>
      <c r="AU11" s="542"/>
      <c r="AV11" s="537" t="s">
        <v>307</v>
      </c>
      <c r="AW11" s="538"/>
      <c r="AX11" s="539"/>
      <c r="AY11" s="253"/>
      <c r="AZ11" s="540"/>
      <c r="BA11" s="541"/>
      <c r="BB11" s="542"/>
      <c r="BC11" s="540"/>
      <c r="BD11" s="541"/>
      <c r="BE11" s="542"/>
      <c r="BF11" s="540"/>
      <c r="BG11" s="541"/>
      <c r="BH11" s="542"/>
      <c r="BI11" s="537" t="s">
        <v>306</v>
      </c>
      <c r="BJ11" s="538"/>
      <c r="BK11" s="539"/>
      <c r="BL11" s="253"/>
      <c r="BM11" s="548"/>
      <c r="BN11" s="548"/>
      <c r="BO11" s="548"/>
    </row>
    <row r="12" spans="2:67" ht="27.75" hidden="1" customHeight="1" x14ac:dyDescent="0.2">
      <c r="B12" s="517"/>
      <c r="C12" s="517"/>
      <c r="D12" s="517"/>
      <c r="E12" s="517"/>
      <c r="F12" s="517"/>
      <c r="G12" s="517"/>
      <c r="H12" s="517"/>
      <c r="I12" s="517"/>
      <c r="J12" s="517"/>
      <c r="K12" s="517"/>
      <c r="L12" s="517"/>
      <c r="M12" s="252" t="s">
        <v>305</v>
      </c>
      <c r="N12" s="228" t="s">
        <v>304</v>
      </c>
      <c r="O12" s="228" t="s">
        <v>210</v>
      </c>
      <c r="P12" s="252" t="s">
        <v>305</v>
      </c>
      <c r="Q12" s="228" t="s">
        <v>304</v>
      </c>
      <c r="R12" s="228" t="s">
        <v>210</v>
      </c>
      <c r="S12" s="252" t="s">
        <v>305</v>
      </c>
      <c r="T12" s="228" t="s">
        <v>304</v>
      </c>
      <c r="U12" s="228" t="s">
        <v>210</v>
      </c>
      <c r="V12" s="252" t="s">
        <v>305</v>
      </c>
      <c r="W12" s="228" t="s">
        <v>304</v>
      </c>
      <c r="X12" s="228"/>
      <c r="Y12" s="228"/>
      <c r="Z12" s="252"/>
      <c r="AA12" s="228"/>
      <c r="AB12" s="228"/>
      <c r="AC12" s="252"/>
      <c r="AD12" s="228"/>
      <c r="AE12" s="228"/>
      <c r="AF12" s="252"/>
      <c r="AG12" s="228"/>
      <c r="AH12" s="228"/>
      <c r="AI12" s="252"/>
      <c r="AJ12" s="228"/>
      <c r="AK12" s="228"/>
      <c r="AL12" s="228"/>
      <c r="AM12" s="252"/>
      <c r="AN12" s="228"/>
      <c r="AO12" s="228"/>
      <c r="AP12" s="252"/>
      <c r="AQ12" s="228"/>
      <c r="AR12" s="228"/>
      <c r="AS12" s="252"/>
      <c r="AT12" s="228"/>
      <c r="AU12" s="228"/>
      <c r="AV12" s="252"/>
      <c r="AW12" s="228"/>
      <c r="AX12" s="228"/>
      <c r="AY12" s="228"/>
      <c r="AZ12" s="252"/>
      <c r="BA12" s="228"/>
      <c r="BB12" s="228"/>
      <c r="BC12" s="252"/>
      <c r="BD12" s="228"/>
      <c r="BE12" s="228"/>
      <c r="BF12" s="252"/>
      <c r="BG12" s="228"/>
      <c r="BH12" s="228"/>
      <c r="BI12" s="252"/>
      <c r="BJ12" s="228"/>
      <c r="BK12" s="228"/>
      <c r="BL12" s="228"/>
      <c r="BM12" s="252"/>
      <c r="BN12" s="228"/>
      <c r="BO12" s="228"/>
    </row>
    <row r="13" spans="2:67" ht="108" customHeight="1" x14ac:dyDescent="0.2">
      <c r="B13" s="536" t="s">
        <v>303</v>
      </c>
      <c r="C13" s="543" t="s">
        <v>266</v>
      </c>
      <c r="D13" s="544" t="s">
        <v>395</v>
      </c>
      <c r="E13" s="242"/>
      <c r="F13" s="242"/>
      <c r="G13" s="251" t="s">
        <v>223</v>
      </c>
      <c r="H13" s="246"/>
      <c r="I13" s="249" t="s">
        <v>168</v>
      </c>
      <c r="J13" s="250"/>
      <c r="K13" s="360" t="s">
        <v>302</v>
      </c>
      <c r="L13" s="358">
        <f>'POA 2023'!H31</f>
        <v>0</v>
      </c>
      <c r="M13" s="358">
        <f>'POA 2023'!I31</f>
        <v>0</v>
      </c>
      <c r="N13" s="358">
        <f>'POA 2023'!J31</f>
        <v>0</v>
      </c>
      <c r="O13" s="358">
        <f>'POA 2023'!K31</f>
        <v>0</v>
      </c>
      <c r="P13" s="358">
        <f>'POA 2023'!L31</f>
        <v>0</v>
      </c>
      <c r="Q13" s="358" t="e">
        <f>'POA 2023'!M31</f>
        <v>#DIV/0!</v>
      </c>
      <c r="R13" s="358">
        <f>'POA 2023'!N31</f>
        <v>0</v>
      </c>
      <c r="S13" s="358">
        <f>'POA 2023'!O31</f>
        <v>0</v>
      </c>
      <c r="T13" s="358">
        <f>'POA 2023'!P31</f>
        <v>0</v>
      </c>
      <c r="U13" s="358">
        <f>'POA 2023'!Q31</f>
        <v>0</v>
      </c>
      <c r="V13" s="358">
        <f>'POA 2023'!R31</f>
        <v>0</v>
      </c>
      <c r="W13" s="358">
        <f>'POA 2023'!S31</f>
        <v>0</v>
      </c>
      <c r="X13" s="358">
        <f>'POA 2023'!T31</f>
        <v>0</v>
      </c>
      <c r="Y13" s="358">
        <f>'POA 2023'!U31</f>
        <v>0</v>
      </c>
      <c r="Z13" s="358">
        <f>'POA 2023'!V31</f>
        <v>0</v>
      </c>
      <c r="AA13" s="358">
        <f>'POA 2023'!W31</f>
        <v>0</v>
      </c>
      <c r="AB13" s="358">
        <f>'POA 2023'!X31</f>
        <v>0</v>
      </c>
      <c r="AC13" s="358">
        <f>'POA 2023'!Y31</f>
        <v>0</v>
      </c>
      <c r="AD13" s="358">
        <f>'POA 2023'!Z31</f>
        <v>0</v>
      </c>
      <c r="AE13" s="358">
        <f>'POA 2023'!AA31</f>
        <v>0</v>
      </c>
      <c r="AF13" s="358">
        <f>'POA 2023'!AB31</f>
        <v>0</v>
      </c>
      <c r="AG13" s="358">
        <f>'POA 2023'!AC31</f>
        <v>0</v>
      </c>
      <c r="AH13" s="358">
        <f>'POA 2023'!AD31</f>
        <v>0</v>
      </c>
      <c r="AI13" s="358">
        <f>'POA 2023'!AE31</f>
        <v>0</v>
      </c>
      <c r="AJ13" s="358">
        <f>'POA 2023'!AF31</f>
        <v>0</v>
      </c>
      <c r="AK13" s="358">
        <f>'POA 2023'!AG31</f>
        <v>0</v>
      </c>
      <c r="AL13" s="358">
        <f>'POA 2023'!AH31</f>
        <v>0</v>
      </c>
      <c r="AM13" s="358">
        <f>'POA 2023'!AI31</f>
        <v>0</v>
      </c>
      <c r="AN13" s="358">
        <f>'POA 2023'!AJ31</f>
        <v>0</v>
      </c>
      <c r="AO13" s="358">
        <f>'POA 2023'!AK31</f>
        <v>0</v>
      </c>
      <c r="AP13" s="358">
        <f>'POA 2023'!AL31</f>
        <v>0</v>
      </c>
      <c r="AQ13" s="358">
        <f>'POA 2023'!AM31</f>
        <v>0</v>
      </c>
      <c r="AR13" s="358">
        <f>'POA 2023'!AN31</f>
        <v>0</v>
      </c>
      <c r="AS13" s="358">
        <f>'POA 2023'!AO31</f>
        <v>0</v>
      </c>
      <c r="AT13" s="358">
        <f>'POA 2023'!AP31</f>
        <v>0</v>
      </c>
      <c r="AU13" s="358">
        <f>'POA 2023'!AQ31</f>
        <v>0</v>
      </c>
      <c r="AV13" s="358">
        <f>'POA 2023'!AR31</f>
        <v>0</v>
      </c>
      <c r="AW13" s="358">
        <f>'POA 2023'!AS31</f>
        <v>0</v>
      </c>
      <c r="AX13" s="358">
        <f>'POA 2023'!AT31</f>
        <v>0</v>
      </c>
      <c r="AY13" s="358">
        <f>'POA 2023'!AU31</f>
        <v>0</v>
      </c>
      <c r="AZ13" s="358">
        <f>'POA 2023'!AV31</f>
        <v>0</v>
      </c>
      <c r="BA13" s="358">
        <f>'POA 2023'!AW31</f>
        <v>0</v>
      </c>
      <c r="BB13" s="358">
        <f>'POA 2023'!AX31</f>
        <v>0</v>
      </c>
      <c r="BC13" s="358">
        <f>'POA 2023'!AY31</f>
        <v>0</v>
      </c>
      <c r="BD13" s="358">
        <f>'POA 2023'!AZ31</f>
        <v>0</v>
      </c>
      <c r="BE13" s="358">
        <f>'POA 2023'!BA31</f>
        <v>0</v>
      </c>
      <c r="BF13" s="358">
        <f>'POA 2023'!BB31</f>
        <v>0</v>
      </c>
      <c r="BG13" s="358">
        <f>'POA 2023'!BC31</f>
        <v>0</v>
      </c>
      <c r="BH13" s="358">
        <f>'POA 2023'!BD31</f>
        <v>0</v>
      </c>
      <c r="BI13" s="358">
        <f>'POA 2023'!BE31</f>
        <v>0</v>
      </c>
      <c r="BJ13" s="358">
        <f>'POA 2023'!BF31</f>
        <v>0</v>
      </c>
      <c r="BK13" s="358">
        <f>'POA 2023'!BG31</f>
        <v>0</v>
      </c>
      <c r="BL13" s="358">
        <f>'POA 2023'!BH31</f>
        <v>0</v>
      </c>
      <c r="BM13" s="358">
        <f>'POA 2023'!BI31</f>
        <v>0</v>
      </c>
      <c r="BN13" s="358">
        <f>'POA 2023'!BJ31</f>
        <v>0</v>
      </c>
      <c r="BO13" s="358">
        <f>'POA 2023'!BK31</f>
        <v>0</v>
      </c>
    </row>
    <row r="14" spans="2:67" ht="108" customHeight="1" x14ac:dyDescent="0.2">
      <c r="B14" s="536"/>
      <c r="C14" s="543"/>
      <c r="D14" s="545"/>
      <c r="E14" s="242"/>
      <c r="F14" s="242"/>
      <c r="G14" s="251" t="s">
        <v>134</v>
      </c>
      <c r="H14" s="246"/>
      <c r="I14" s="249" t="s">
        <v>173</v>
      </c>
      <c r="J14" s="250"/>
      <c r="K14" s="360" t="s">
        <v>388</v>
      </c>
      <c r="L14" s="359">
        <f>'POA 2023'!H32</f>
        <v>0</v>
      </c>
      <c r="M14" s="359" t="e">
        <f>'POA 2023'!I32</f>
        <v>#DIV/0!</v>
      </c>
      <c r="N14" s="359" t="e">
        <f>'POA 2023'!J32</f>
        <v>#DIV/0!</v>
      </c>
      <c r="O14" s="359" t="e">
        <f>'POA 2023'!K32</f>
        <v>#DIV/0!</v>
      </c>
      <c r="P14" s="359" t="e">
        <f>'POA 2023'!L32</f>
        <v>#DIV/0!</v>
      </c>
      <c r="Q14" s="359" t="e">
        <f>'POA 2023'!M32</f>
        <v>#DIV/0!</v>
      </c>
      <c r="R14" s="359" t="e">
        <f>'POA 2023'!N32</f>
        <v>#REF!</v>
      </c>
      <c r="S14" s="359" t="e">
        <f>'POA 2023'!O32</f>
        <v>#REF!</v>
      </c>
      <c r="T14" s="359" t="e">
        <f>'POA 2023'!P32</f>
        <v>#REF!</v>
      </c>
      <c r="U14" s="359" t="e">
        <f>'POA 2023'!Q32</f>
        <v>#REF!</v>
      </c>
      <c r="V14" s="359" t="e">
        <f>'POA 2023'!R32</f>
        <v>#REF!</v>
      </c>
      <c r="W14" s="359">
        <f>'POA 2023'!S32</f>
        <v>0</v>
      </c>
      <c r="X14" s="359">
        <f>'POA 2023'!T32</f>
        <v>0</v>
      </c>
      <c r="Y14" s="359">
        <f>'POA 2023'!U32</f>
        <v>0</v>
      </c>
      <c r="Z14" s="359">
        <f>'POA 2023'!V32</f>
        <v>0</v>
      </c>
      <c r="AA14" s="359">
        <f>'POA 2023'!W32</f>
        <v>0</v>
      </c>
      <c r="AB14" s="359">
        <f>'POA 2023'!X32</f>
        <v>0</v>
      </c>
      <c r="AC14" s="359">
        <f>'POA 2023'!Y32</f>
        <v>0</v>
      </c>
      <c r="AD14" s="359">
        <f>'POA 2023'!Z32</f>
        <v>0</v>
      </c>
      <c r="AE14" s="359">
        <f>'POA 2023'!AA32</f>
        <v>0</v>
      </c>
      <c r="AF14" s="359">
        <f>'POA 2023'!AB32</f>
        <v>0</v>
      </c>
      <c r="AG14" s="359">
        <f>'POA 2023'!AC32</f>
        <v>0</v>
      </c>
      <c r="AH14" s="359">
        <f>'POA 2023'!AD32</f>
        <v>0</v>
      </c>
      <c r="AI14" s="359">
        <f>'POA 2023'!AE32</f>
        <v>0</v>
      </c>
      <c r="AJ14" s="359">
        <f>'POA 2023'!AF32</f>
        <v>0</v>
      </c>
      <c r="AK14" s="359">
        <f>'POA 2023'!AG32</f>
        <v>0</v>
      </c>
      <c r="AL14" s="359">
        <f>'POA 2023'!AH32</f>
        <v>0</v>
      </c>
      <c r="AM14" s="359">
        <f>'POA 2023'!AI32</f>
        <v>0</v>
      </c>
      <c r="AN14" s="359">
        <f>'POA 2023'!AJ32</f>
        <v>0</v>
      </c>
      <c r="AO14" s="359">
        <f>'POA 2023'!AK32</f>
        <v>0</v>
      </c>
      <c r="AP14" s="359">
        <f>'POA 2023'!AL32</f>
        <v>0</v>
      </c>
      <c r="AQ14" s="359">
        <f>'POA 2023'!AM32</f>
        <v>0</v>
      </c>
      <c r="AR14" s="359">
        <f>'POA 2023'!AN32</f>
        <v>0</v>
      </c>
      <c r="AS14" s="359">
        <f>'POA 2023'!AO32</f>
        <v>0</v>
      </c>
      <c r="AT14" s="359">
        <f>'POA 2023'!AP32</f>
        <v>0</v>
      </c>
      <c r="AU14" s="359">
        <f>'POA 2023'!AQ32</f>
        <v>0</v>
      </c>
      <c r="AV14" s="359">
        <f>'POA 2023'!AR32</f>
        <v>0</v>
      </c>
      <c r="AW14" s="359">
        <f>'POA 2023'!AS32</f>
        <v>0</v>
      </c>
      <c r="AX14" s="359">
        <f>'POA 2023'!AT32</f>
        <v>0</v>
      </c>
      <c r="AY14" s="359">
        <f>'POA 2023'!AU32</f>
        <v>0</v>
      </c>
      <c r="AZ14" s="359">
        <f>'POA 2023'!AV32</f>
        <v>0</v>
      </c>
      <c r="BA14" s="359">
        <f>'POA 2023'!AW32</f>
        <v>0</v>
      </c>
      <c r="BB14" s="359">
        <f>'POA 2023'!AX32</f>
        <v>0</v>
      </c>
      <c r="BC14" s="359">
        <f>'POA 2023'!AY32</f>
        <v>0</v>
      </c>
      <c r="BD14" s="359">
        <f>'POA 2023'!AZ32</f>
        <v>0</v>
      </c>
      <c r="BE14" s="359">
        <f>'POA 2023'!BA32</f>
        <v>0</v>
      </c>
      <c r="BF14" s="359">
        <f>'POA 2023'!BB32</f>
        <v>0</v>
      </c>
      <c r="BG14" s="359">
        <f>'POA 2023'!BC32</f>
        <v>0</v>
      </c>
      <c r="BH14" s="359">
        <f>'POA 2023'!BD32</f>
        <v>0</v>
      </c>
      <c r="BI14" s="359">
        <f>'POA 2023'!BE32</f>
        <v>0</v>
      </c>
      <c r="BJ14" s="359">
        <f>'POA 2023'!BF32</f>
        <v>0</v>
      </c>
      <c r="BK14" s="359">
        <f>'POA 2023'!BG32</f>
        <v>0</v>
      </c>
      <c r="BL14" s="359">
        <f>'POA 2023'!BH32</f>
        <v>0</v>
      </c>
      <c r="BM14" s="359">
        <f>'POA 2023'!BI32</f>
        <v>0</v>
      </c>
      <c r="BN14" s="359">
        <f>'POA 2023'!BJ32</f>
        <v>0</v>
      </c>
      <c r="BO14" s="359">
        <f>'POA 2023'!BK32</f>
        <v>0</v>
      </c>
    </row>
    <row r="15" spans="2:67" ht="73.5" customHeight="1" x14ac:dyDescent="0.2">
      <c r="B15" s="536"/>
      <c r="C15" s="543"/>
      <c r="D15" s="545"/>
      <c r="E15" s="242"/>
      <c r="F15" s="242"/>
      <c r="G15" s="242" t="s">
        <v>135</v>
      </c>
      <c r="H15" s="246"/>
      <c r="I15" s="240" t="s">
        <v>172</v>
      </c>
      <c r="J15" s="248"/>
      <c r="K15" s="360" t="s">
        <v>301</v>
      </c>
      <c r="L15" s="358">
        <f>'POA 2023'!H33</f>
        <v>0</v>
      </c>
      <c r="M15" s="358" t="e">
        <f>'POA 2023'!I33</f>
        <v>#DIV/0!</v>
      </c>
      <c r="N15" s="358" t="e">
        <f>'POA 2023'!J33</f>
        <v>#DIV/0!</v>
      </c>
      <c r="O15" s="358" t="e">
        <f>'POA 2023'!K33</f>
        <v>#DIV/0!</v>
      </c>
      <c r="P15" s="358" t="e">
        <f>'POA 2023'!L33</f>
        <v>#DIV/0!</v>
      </c>
      <c r="Q15" s="358" t="e">
        <f>'POA 2023'!M33</f>
        <v>#DIV/0!</v>
      </c>
      <c r="R15" s="358" t="e">
        <f>'POA 2023'!N33</f>
        <v>#REF!</v>
      </c>
      <c r="S15" s="358" t="e">
        <f>'POA 2023'!O33</f>
        <v>#REF!</v>
      </c>
      <c r="T15" s="358" t="e">
        <f>'POA 2023'!P33</f>
        <v>#REF!</v>
      </c>
      <c r="U15" s="358" t="e">
        <f>'POA 2023'!Q33</f>
        <v>#REF!</v>
      </c>
      <c r="V15" s="358" t="e">
        <f>'POA 2023'!R33</f>
        <v>#REF!</v>
      </c>
      <c r="W15" s="358">
        <f>'POA 2023'!S33</f>
        <v>0</v>
      </c>
      <c r="X15" s="358">
        <f>'POA 2023'!T33</f>
        <v>0</v>
      </c>
      <c r="Y15" s="358">
        <f>'POA 2023'!U33</f>
        <v>0</v>
      </c>
      <c r="Z15" s="358">
        <f>'POA 2023'!V33</f>
        <v>0</v>
      </c>
      <c r="AA15" s="358">
        <f>'POA 2023'!W33</f>
        <v>0</v>
      </c>
      <c r="AB15" s="358">
        <f>'POA 2023'!X33</f>
        <v>0</v>
      </c>
      <c r="AC15" s="358">
        <f>'POA 2023'!Y33</f>
        <v>0</v>
      </c>
      <c r="AD15" s="358">
        <f>'POA 2023'!Z33</f>
        <v>0</v>
      </c>
      <c r="AE15" s="358">
        <f>'POA 2023'!AA33</f>
        <v>0</v>
      </c>
      <c r="AF15" s="358">
        <f>'POA 2023'!AB33</f>
        <v>0</v>
      </c>
      <c r="AG15" s="358">
        <f>'POA 2023'!AC33</f>
        <v>0</v>
      </c>
      <c r="AH15" s="358">
        <f>'POA 2023'!AD33</f>
        <v>0</v>
      </c>
      <c r="AI15" s="358">
        <f>'POA 2023'!AE33</f>
        <v>0</v>
      </c>
      <c r="AJ15" s="358">
        <f>'POA 2023'!AF33</f>
        <v>0</v>
      </c>
      <c r="AK15" s="358">
        <f>'POA 2023'!AG33</f>
        <v>0</v>
      </c>
      <c r="AL15" s="358">
        <f>'POA 2023'!AH33</f>
        <v>0</v>
      </c>
      <c r="AM15" s="358">
        <f>'POA 2023'!AI33</f>
        <v>0</v>
      </c>
      <c r="AN15" s="358">
        <f>'POA 2023'!AJ33</f>
        <v>0</v>
      </c>
      <c r="AO15" s="358">
        <f>'POA 2023'!AK33</f>
        <v>0</v>
      </c>
      <c r="AP15" s="358">
        <f>'POA 2023'!AL33</f>
        <v>0</v>
      </c>
      <c r="AQ15" s="358">
        <f>'POA 2023'!AM33</f>
        <v>0</v>
      </c>
      <c r="AR15" s="358">
        <f>'POA 2023'!AN33</f>
        <v>0</v>
      </c>
      <c r="AS15" s="358">
        <f>'POA 2023'!AO33</f>
        <v>0</v>
      </c>
      <c r="AT15" s="358">
        <f>'POA 2023'!AP33</f>
        <v>0</v>
      </c>
      <c r="AU15" s="358">
        <f>'POA 2023'!AQ33</f>
        <v>0</v>
      </c>
      <c r="AV15" s="358">
        <f>'POA 2023'!AR33</f>
        <v>0</v>
      </c>
      <c r="AW15" s="358">
        <f>'POA 2023'!AS33</f>
        <v>0</v>
      </c>
      <c r="AX15" s="358">
        <f>'POA 2023'!AT33</f>
        <v>0</v>
      </c>
      <c r="AY15" s="358">
        <f>'POA 2023'!AU33</f>
        <v>0</v>
      </c>
      <c r="AZ15" s="358">
        <f>'POA 2023'!AV33</f>
        <v>0</v>
      </c>
      <c r="BA15" s="358">
        <f>'POA 2023'!AW33</f>
        <v>0</v>
      </c>
      <c r="BB15" s="358">
        <f>'POA 2023'!AX33</f>
        <v>0</v>
      </c>
      <c r="BC15" s="358">
        <f>'POA 2023'!AY33</f>
        <v>0</v>
      </c>
      <c r="BD15" s="358">
        <f>'POA 2023'!AZ33</f>
        <v>0</v>
      </c>
      <c r="BE15" s="358">
        <f>'POA 2023'!BA33</f>
        <v>0</v>
      </c>
      <c r="BF15" s="358">
        <f>'POA 2023'!BB33</f>
        <v>0</v>
      </c>
      <c r="BG15" s="358">
        <f>'POA 2023'!BC33</f>
        <v>0</v>
      </c>
      <c r="BH15" s="358">
        <f>'POA 2023'!BD33</f>
        <v>0</v>
      </c>
      <c r="BI15" s="358">
        <f>'POA 2023'!BE33</f>
        <v>0</v>
      </c>
      <c r="BJ15" s="358">
        <f>'POA 2023'!BF33</f>
        <v>0</v>
      </c>
      <c r="BK15" s="358">
        <f>'POA 2023'!BG33</f>
        <v>0</v>
      </c>
      <c r="BL15" s="358">
        <f>'POA 2023'!BH33</f>
        <v>0</v>
      </c>
      <c r="BM15" s="358">
        <f>'POA 2023'!BI33</f>
        <v>0</v>
      </c>
      <c r="BN15" s="358">
        <f>'POA 2023'!BJ33</f>
        <v>0</v>
      </c>
      <c r="BO15" s="358">
        <f>'POA 2023'!BK33</f>
        <v>0</v>
      </c>
    </row>
    <row r="16" spans="2:67" ht="84.75" customHeight="1" x14ac:dyDescent="0.2">
      <c r="B16" s="536"/>
      <c r="C16" s="543"/>
      <c r="D16" s="545"/>
      <c r="E16" s="242"/>
      <c r="F16" s="242"/>
      <c r="G16" s="242" t="s">
        <v>136</v>
      </c>
      <c r="H16" s="246"/>
      <c r="I16" s="240" t="s">
        <v>172</v>
      </c>
      <c r="J16" s="248"/>
      <c r="K16" s="360" t="s">
        <v>301</v>
      </c>
      <c r="L16" s="358">
        <f>'POA 2023'!H34</f>
        <v>0</v>
      </c>
      <c r="M16" s="358" t="e">
        <f>'POA 2023'!I34</f>
        <v>#DIV/0!</v>
      </c>
      <c r="N16" s="358" t="e">
        <f>'POA 2023'!J34</f>
        <v>#DIV/0!</v>
      </c>
      <c r="O16" s="358" t="e">
        <f>'POA 2023'!K34</f>
        <v>#DIV/0!</v>
      </c>
      <c r="P16" s="358" t="e">
        <f>'POA 2023'!L34</f>
        <v>#DIV/0!</v>
      </c>
      <c r="Q16" s="358" t="e">
        <f>'POA 2023'!M34</f>
        <v>#DIV/0!</v>
      </c>
      <c r="R16" s="358" t="e">
        <f>'POA 2023'!N34</f>
        <v>#REF!</v>
      </c>
      <c r="S16" s="358" t="e">
        <f>'POA 2023'!O34</f>
        <v>#REF!</v>
      </c>
      <c r="T16" s="358" t="e">
        <f>'POA 2023'!P34</f>
        <v>#REF!</v>
      </c>
      <c r="U16" s="358" t="e">
        <f>'POA 2023'!Q34</f>
        <v>#REF!</v>
      </c>
      <c r="V16" s="358" t="e">
        <f>'POA 2023'!R34</f>
        <v>#REF!</v>
      </c>
      <c r="W16" s="358">
        <f>'POA 2023'!S34</f>
        <v>0</v>
      </c>
      <c r="X16" s="358">
        <f>'POA 2023'!T34</f>
        <v>0</v>
      </c>
      <c r="Y16" s="358">
        <f>'POA 2023'!U34</f>
        <v>0</v>
      </c>
      <c r="Z16" s="358">
        <f>'POA 2023'!V34</f>
        <v>0</v>
      </c>
      <c r="AA16" s="358">
        <f>'POA 2023'!W34</f>
        <v>0</v>
      </c>
      <c r="AB16" s="358">
        <f>'POA 2023'!X34</f>
        <v>0</v>
      </c>
      <c r="AC16" s="358">
        <f>'POA 2023'!Y34</f>
        <v>0</v>
      </c>
      <c r="AD16" s="358">
        <f>'POA 2023'!Z34</f>
        <v>0</v>
      </c>
      <c r="AE16" s="358">
        <f>'POA 2023'!AA34</f>
        <v>0</v>
      </c>
      <c r="AF16" s="358">
        <f>'POA 2023'!AB34</f>
        <v>0</v>
      </c>
      <c r="AG16" s="358">
        <f>'POA 2023'!AC34</f>
        <v>0</v>
      </c>
      <c r="AH16" s="358">
        <f>'POA 2023'!AD34</f>
        <v>0</v>
      </c>
      <c r="AI16" s="358">
        <f>'POA 2023'!AE34</f>
        <v>0</v>
      </c>
      <c r="AJ16" s="358">
        <f>'POA 2023'!AF34</f>
        <v>0</v>
      </c>
      <c r="AK16" s="358">
        <f>'POA 2023'!AG34</f>
        <v>0</v>
      </c>
      <c r="AL16" s="358">
        <f>'POA 2023'!AH34</f>
        <v>0</v>
      </c>
      <c r="AM16" s="358">
        <f>'POA 2023'!AI34</f>
        <v>0</v>
      </c>
      <c r="AN16" s="358">
        <f>'POA 2023'!AJ34</f>
        <v>0</v>
      </c>
      <c r="AO16" s="358">
        <f>'POA 2023'!AK34</f>
        <v>0</v>
      </c>
      <c r="AP16" s="358">
        <f>'POA 2023'!AL34</f>
        <v>0</v>
      </c>
      <c r="AQ16" s="358">
        <f>'POA 2023'!AM34</f>
        <v>0</v>
      </c>
      <c r="AR16" s="358">
        <f>'POA 2023'!AN34</f>
        <v>0</v>
      </c>
      <c r="AS16" s="358">
        <f>'POA 2023'!AO34</f>
        <v>0</v>
      </c>
      <c r="AT16" s="358">
        <f>'POA 2023'!AP34</f>
        <v>0</v>
      </c>
      <c r="AU16" s="358">
        <f>'POA 2023'!AQ34</f>
        <v>0</v>
      </c>
      <c r="AV16" s="358">
        <f>'POA 2023'!AR34</f>
        <v>0</v>
      </c>
      <c r="AW16" s="358">
        <f>'POA 2023'!AS34</f>
        <v>0</v>
      </c>
      <c r="AX16" s="358">
        <f>'POA 2023'!AT34</f>
        <v>0</v>
      </c>
      <c r="AY16" s="358">
        <f>'POA 2023'!AU34</f>
        <v>0</v>
      </c>
      <c r="AZ16" s="358">
        <f>'POA 2023'!AV34</f>
        <v>0</v>
      </c>
      <c r="BA16" s="358">
        <f>'POA 2023'!AW34</f>
        <v>0</v>
      </c>
      <c r="BB16" s="358">
        <f>'POA 2023'!AX34</f>
        <v>0</v>
      </c>
      <c r="BC16" s="358">
        <f>'POA 2023'!AY34</f>
        <v>0</v>
      </c>
      <c r="BD16" s="358">
        <f>'POA 2023'!AZ34</f>
        <v>0</v>
      </c>
      <c r="BE16" s="358">
        <f>'POA 2023'!BA34</f>
        <v>0</v>
      </c>
      <c r="BF16" s="358">
        <f>'POA 2023'!BB34</f>
        <v>0</v>
      </c>
      <c r="BG16" s="358">
        <f>'POA 2023'!BC34</f>
        <v>0</v>
      </c>
      <c r="BH16" s="358">
        <f>'POA 2023'!BD34</f>
        <v>0</v>
      </c>
      <c r="BI16" s="358">
        <f>'POA 2023'!BE34</f>
        <v>0</v>
      </c>
      <c r="BJ16" s="358">
        <f>'POA 2023'!BF34</f>
        <v>0</v>
      </c>
      <c r="BK16" s="358">
        <f>'POA 2023'!BG34</f>
        <v>0</v>
      </c>
      <c r="BL16" s="358">
        <f>'POA 2023'!BH34</f>
        <v>0</v>
      </c>
      <c r="BM16" s="358">
        <f>'POA 2023'!BI34</f>
        <v>0</v>
      </c>
      <c r="BN16" s="358">
        <f>'POA 2023'!BJ34</f>
        <v>0</v>
      </c>
      <c r="BO16" s="358">
        <f>'POA 2023'!BK34</f>
        <v>0</v>
      </c>
    </row>
    <row r="17" spans="2:67" ht="243" hidden="1" customHeight="1" x14ac:dyDescent="0.2">
      <c r="B17" s="536"/>
      <c r="C17" s="543"/>
      <c r="D17" s="545"/>
      <c r="E17" s="242"/>
      <c r="F17" s="242"/>
      <c r="G17" s="242"/>
      <c r="H17" s="241"/>
      <c r="I17" s="240"/>
      <c r="J17" s="239"/>
      <c r="K17" s="361"/>
      <c r="L17" s="238"/>
      <c r="M17" s="238"/>
      <c r="N17" s="238"/>
      <c r="O17" s="238"/>
      <c r="P17" s="238"/>
      <c r="Q17" s="238"/>
      <c r="R17" s="238"/>
      <c r="S17" s="238"/>
      <c r="T17" s="238"/>
      <c r="U17" s="238"/>
      <c r="V17" s="238"/>
      <c r="W17" s="238"/>
      <c r="X17" s="238"/>
      <c r="Y17" s="238"/>
      <c r="Z17" s="238"/>
      <c r="AA17" s="238"/>
      <c r="AB17" s="238"/>
      <c r="AC17" s="238"/>
      <c r="AD17" s="238"/>
      <c r="AE17" s="238"/>
      <c r="AF17" s="238"/>
      <c r="AG17" s="238"/>
      <c r="AH17" s="238"/>
      <c r="AI17" s="238"/>
      <c r="AJ17" s="238"/>
      <c r="AK17" s="238"/>
      <c r="AL17" s="238"/>
      <c r="AM17" s="238"/>
      <c r="AN17" s="238"/>
      <c r="AO17" s="238"/>
      <c r="AP17" s="238"/>
      <c r="AQ17" s="238"/>
      <c r="AR17" s="238"/>
      <c r="AS17" s="238"/>
      <c r="AT17" s="238"/>
      <c r="AU17" s="238"/>
      <c r="AV17" s="238"/>
      <c r="AW17" s="238"/>
      <c r="AX17" s="238"/>
      <c r="AY17" s="238"/>
      <c r="AZ17" s="238"/>
      <c r="BA17" s="238"/>
      <c r="BB17" s="238"/>
      <c r="BC17" s="238"/>
      <c r="BD17" s="238"/>
      <c r="BE17" s="238"/>
      <c r="BF17" s="238"/>
      <c r="BG17" s="238"/>
      <c r="BH17" s="238"/>
      <c r="BI17" s="238"/>
      <c r="BJ17" s="238"/>
      <c r="BK17" s="238"/>
      <c r="BL17" s="238"/>
      <c r="BM17" s="238"/>
      <c r="BN17" s="238"/>
      <c r="BO17" s="238"/>
    </row>
    <row r="18" spans="2:67" ht="132.75" hidden="1" customHeight="1" x14ac:dyDescent="0.2">
      <c r="B18" s="536"/>
      <c r="C18" s="543"/>
      <c r="D18" s="545"/>
      <c r="E18" s="242"/>
      <c r="F18" s="242"/>
      <c r="G18" s="242"/>
      <c r="H18" s="241"/>
      <c r="I18" s="240"/>
      <c r="J18" s="239"/>
      <c r="K18" s="360"/>
      <c r="L18" s="238"/>
      <c r="M18" s="238"/>
      <c r="N18" s="238"/>
      <c r="O18" s="238"/>
      <c r="P18" s="238"/>
      <c r="Q18" s="238"/>
      <c r="R18" s="238"/>
      <c r="S18" s="238"/>
      <c r="T18" s="238"/>
      <c r="U18" s="238"/>
      <c r="V18" s="238"/>
      <c r="W18" s="238"/>
      <c r="X18" s="238"/>
      <c r="Y18" s="238"/>
      <c r="Z18" s="238"/>
      <c r="AA18" s="238"/>
      <c r="AB18" s="238"/>
      <c r="AC18" s="238"/>
      <c r="AD18" s="238"/>
      <c r="AE18" s="238"/>
      <c r="AF18" s="238"/>
      <c r="AG18" s="238"/>
      <c r="AH18" s="238"/>
      <c r="AI18" s="238"/>
      <c r="AJ18" s="238"/>
      <c r="AK18" s="238"/>
      <c r="AL18" s="238"/>
      <c r="AM18" s="238"/>
      <c r="AN18" s="238"/>
      <c r="AO18" s="238"/>
      <c r="AP18" s="238"/>
      <c r="AQ18" s="238"/>
      <c r="AR18" s="238"/>
      <c r="AS18" s="238"/>
      <c r="AT18" s="238"/>
      <c r="AU18" s="238"/>
      <c r="AV18" s="238"/>
      <c r="AW18" s="238"/>
      <c r="AX18" s="238"/>
      <c r="AY18" s="238"/>
      <c r="AZ18" s="238"/>
      <c r="BA18" s="238"/>
      <c r="BB18" s="238"/>
      <c r="BC18" s="238"/>
      <c r="BD18" s="238"/>
      <c r="BE18" s="238"/>
      <c r="BF18" s="238"/>
      <c r="BG18" s="238"/>
      <c r="BH18" s="238"/>
      <c r="BI18" s="238"/>
      <c r="BJ18" s="238"/>
      <c r="BK18" s="238"/>
      <c r="BL18" s="238"/>
      <c r="BM18" s="238"/>
      <c r="BN18" s="238"/>
      <c r="BO18" s="238"/>
    </row>
    <row r="19" spans="2:67" ht="136.5" hidden="1" customHeight="1" x14ac:dyDescent="0.2">
      <c r="B19" s="536"/>
      <c r="C19" s="543"/>
      <c r="D19" s="545"/>
      <c r="E19" s="242"/>
      <c r="F19" s="242"/>
      <c r="G19" s="242"/>
      <c r="H19" s="241"/>
      <c r="I19" s="240"/>
      <c r="J19" s="239"/>
      <c r="K19" s="360"/>
      <c r="L19" s="238"/>
      <c r="M19" s="238"/>
      <c r="N19" s="238"/>
      <c r="O19" s="238"/>
      <c r="P19" s="238"/>
      <c r="Q19" s="238"/>
      <c r="R19" s="238"/>
      <c r="S19" s="238"/>
      <c r="T19" s="238"/>
      <c r="U19" s="238"/>
      <c r="V19" s="238"/>
      <c r="W19" s="238"/>
      <c r="X19" s="238"/>
      <c r="Y19" s="238"/>
      <c r="Z19" s="238"/>
      <c r="AA19" s="238"/>
      <c r="AB19" s="238"/>
      <c r="AC19" s="238"/>
      <c r="AD19" s="238"/>
      <c r="AE19" s="238"/>
      <c r="AF19" s="238"/>
      <c r="AG19" s="238"/>
      <c r="AH19" s="238"/>
      <c r="AI19" s="238"/>
      <c r="AJ19" s="238"/>
      <c r="AK19" s="238"/>
      <c r="AL19" s="238"/>
      <c r="AM19" s="238"/>
      <c r="AN19" s="238"/>
      <c r="AO19" s="238"/>
      <c r="AP19" s="238"/>
      <c r="AQ19" s="238"/>
      <c r="AR19" s="238"/>
      <c r="AS19" s="238"/>
      <c r="AT19" s="238"/>
      <c r="AU19" s="238"/>
      <c r="AV19" s="238"/>
      <c r="AW19" s="238"/>
      <c r="AX19" s="238"/>
      <c r="AY19" s="238"/>
      <c r="AZ19" s="238"/>
      <c r="BA19" s="238"/>
      <c r="BB19" s="238"/>
      <c r="BC19" s="238"/>
      <c r="BD19" s="238"/>
      <c r="BE19" s="238"/>
      <c r="BF19" s="238"/>
      <c r="BG19" s="238"/>
      <c r="BH19" s="238"/>
      <c r="BI19" s="238"/>
      <c r="BJ19" s="238"/>
      <c r="BK19" s="238"/>
      <c r="BL19" s="238"/>
      <c r="BM19" s="238"/>
      <c r="BN19" s="238"/>
      <c r="BO19" s="238"/>
    </row>
    <row r="20" spans="2:67" ht="126" hidden="1" customHeight="1" x14ac:dyDescent="0.2">
      <c r="B20" s="536"/>
      <c r="C20" s="543"/>
      <c r="D20" s="546"/>
      <c r="E20" s="242"/>
      <c r="F20" s="242"/>
      <c r="G20" s="242"/>
      <c r="H20" s="241"/>
      <c r="I20" s="240"/>
      <c r="J20" s="239"/>
      <c r="K20" s="360"/>
      <c r="L20" s="238"/>
      <c r="M20" s="238"/>
      <c r="N20" s="238"/>
      <c r="O20" s="238"/>
      <c r="P20" s="238"/>
      <c r="Q20" s="238"/>
      <c r="R20" s="238"/>
      <c r="S20" s="238"/>
      <c r="T20" s="238"/>
      <c r="U20" s="238"/>
      <c r="V20" s="238"/>
      <c r="W20" s="238"/>
      <c r="X20" s="238"/>
      <c r="Y20" s="238"/>
      <c r="Z20" s="238"/>
      <c r="AA20" s="238"/>
      <c r="AB20" s="238"/>
      <c r="AC20" s="238"/>
      <c r="AD20" s="238"/>
      <c r="AE20" s="238"/>
      <c r="AF20" s="238"/>
      <c r="AG20" s="238"/>
      <c r="AH20" s="238"/>
      <c r="AI20" s="238"/>
      <c r="AJ20" s="238"/>
      <c r="AK20" s="238"/>
      <c r="AL20" s="238"/>
      <c r="AM20" s="238"/>
      <c r="AN20" s="238"/>
      <c r="AO20" s="238"/>
      <c r="AP20" s="238"/>
      <c r="AQ20" s="238"/>
      <c r="AR20" s="238"/>
      <c r="AS20" s="238"/>
      <c r="AT20" s="238"/>
      <c r="AU20" s="238"/>
      <c r="AV20" s="238"/>
      <c r="AW20" s="238"/>
      <c r="AX20" s="238"/>
      <c r="AY20" s="238"/>
      <c r="AZ20" s="238"/>
      <c r="BA20" s="238"/>
      <c r="BB20" s="238"/>
      <c r="BC20" s="238"/>
      <c r="BD20" s="238"/>
      <c r="BE20" s="238"/>
      <c r="BF20" s="238"/>
      <c r="BG20" s="238"/>
      <c r="BH20" s="238"/>
      <c r="BI20" s="238"/>
      <c r="BJ20" s="238"/>
      <c r="BK20" s="238"/>
      <c r="BL20" s="238"/>
      <c r="BM20" s="238"/>
      <c r="BN20" s="238"/>
      <c r="BO20" s="238"/>
    </row>
    <row r="21" spans="2:67" ht="48" hidden="1" customHeight="1" thickBot="1" x14ac:dyDescent="0.25">
      <c r="B21" s="536"/>
      <c r="C21" s="245"/>
      <c r="D21" s="244"/>
      <c r="E21" s="243"/>
      <c r="F21" s="243"/>
      <c r="G21" s="242"/>
      <c r="H21" s="241"/>
      <c r="I21" s="240"/>
      <c r="J21" s="239"/>
      <c r="K21" s="362"/>
      <c r="L21" s="238"/>
      <c r="M21" s="238"/>
      <c r="N21" s="238"/>
      <c r="O21" s="238"/>
      <c r="P21" s="238"/>
      <c r="Q21" s="238"/>
      <c r="R21" s="238"/>
      <c r="S21" s="238"/>
      <c r="T21" s="238"/>
      <c r="U21" s="238"/>
      <c r="V21" s="238"/>
      <c r="W21" s="238"/>
      <c r="X21" s="238"/>
      <c r="Y21" s="238"/>
      <c r="Z21" s="238"/>
      <c r="AA21" s="238"/>
      <c r="AB21" s="238"/>
      <c r="AC21" s="238"/>
      <c r="AD21" s="238"/>
      <c r="AE21" s="238"/>
      <c r="AF21" s="238"/>
      <c r="AG21" s="238"/>
      <c r="AH21" s="238"/>
      <c r="AI21" s="238"/>
      <c r="AJ21" s="238"/>
      <c r="AK21" s="238"/>
      <c r="AL21" s="238"/>
      <c r="AM21" s="238"/>
      <c r="AN21" s="238"/>
      <c r="AO21" s="238"/>
      <c r="AP21" s="238"/>
      <c r="AQ21" s="238"/>
      <c r="AR21" s="238"/>
      <c r="AS21" s="238"/>
      <c r="AT21" s="238"/>
      <c r="AU21" s="238"/>
      <c r="AV21" s="238"/>
      <c r="AW21" s="238"/>
      <c r="AX21" s="238"/>
      <c r="AY21" s="238"/>
      <c r="AZ21" s="238"/>
      <c r="BA21" s="238"/>
      <c r="BB21" s="238"/>
      <c r="BC21" s="238"/>
      <c r="BD21" s="238"/>
      <c r="BE21" s="238"/>
      <c r="BF21" s="238"/>
      <c r="BG21" s="238"/>
      <c r="BH21" s="238"/>
      <c r="BI21" s="238"/>
      <c r="BJ21" s="238"/>
      <c r="BK21" s="238"/>
      <c r="BL21" s="238"/>
      <c r="BM21" s="238"/>
      <c r="BN21" s="238"/>
      <c r="BO21" s="238"/>
    </row>
    <row r="22" spans="2:67" ht="106" customHeight="1" x14ac:dyDescent="0.2">
      <c r="B22" s="536"/>
      <c r="C22" s="388" t="s">
        <v>263</v>
      </c>
      <c r="D22" s="388" t="s">
        <v>396</v>
      </c>
      <c r="G22" s="242" t="s">
        <v>268</v>
      </c>
      <c r="H22" s="242"/>
      <c r="I22" s="242" t="s">
        <v>269</v>
      </c>
      <c r="J22" s="242"/>
      <c r="K22" s="245" t="s">
        <v>397</v>
      </c>
      <c r="L22" s="357">
        <f>'POA 2023'!H30</f>
        <v>0</v>
      </c>
      <c r="M22" s="357" t="str">
        <f>'POA 2023'!I30</f>
        <v>Ver tabla por servicio</v>
      </c>
      <c r="N22" s="357">
        <f>'POA 2023'!J30</f>
        <v>0</v>
      </c>
      <c r="O22" s="357">
        <f>'POA 2023'!K30</f>
        <v>0</v>
      </c>
      <c r="P22" s="357">
        <f>'POA 2023'!L30</f>
        <v>0</v>
      </c>
      <c r="Q22" s="357">
        <f>'POA 2023'!M30</f>
        <v>0</v>
      </c>
      <c r="R22" s="357" t="e">
        <f>'POA 2023'!N30</f>
        <v>#REF!</v>
      </c>
      <c r="S22" s="357" t="e">
        <f>'POA 2023'!O30</f>
        <v>#REF!</v>
      </c>
      <c r="T22" s="357" t="e">
        <f>'POA 2023'!P30</f>
        <v>#REF!</v>
      </c>
      <c r="U22" s="357" t="e">
        <f>'POA 2023'!Q30</f>
        <v>#REF!</v>
      </c>
      <c r="V22" s="357" t="e">
        <f>'POA 2023'!R30</f>
        <v>#REF!</v>
      </c>
      <c r="W22" s="357">
        <f>'POA 2023'!S30</f>
        <v>0</v>
      </c>
      <c r="X22" s="357">
        <f>'POA 2023'!T30</f>
        <v>0</v>
      </c>
      <c r="Y22" s="357">
        <f>'POA 2023'!U30</f>
        <v>0</v>
      </c>
      <c r="Z22" s="357">
        <f>'POA 2023'!V30</f>
        <v>0</v>
      </c>
      <c r="AA22" s="357">
        <f>'POA 2023'!W30</f>
        <v>0</v>
      </c>
      <c r="AB22" s="357">
        <f>'POA 2023'!X30</f>
        <v>0</v>
      </c>
      <c r="AC22" s="357">
        <f>'POA 2023'!Y30</f>
        <v>0</v>
      </c>
      <c r="AD22" s="357">
        <f>'POA 2023'!Z30</f>
        <v>0</v>
      </c>
      <c r="AE22" s="357">
        <f>'POA 2023'!AA30</f>
        <v>0</v>
      </c>
      <c r="AF22" s="357">
        <f>'POA 2023'!AB30</f>
        <v>0</v>
      </c>
      <c r="AG22" s="357">
        <f>'POA 2023'!AC30</f>
        <v>0</v>
      </c>
      <c r="AH22" s="357">
        <f>'POA 2023'!AD30</f>
        <v>0</v>
      </c>
      <c r="AI22" s="357">
        <f>'POA 2023'!AE30</f>
        <v>0</v>
      </c>
      <c r="AJ22" s="357">
        <f>'POA 2023'!AF30</f>
        <v>0</v>
      </c>
      <c r="AK22" s="357">
        <f>'POA 2023'!AG30</f>
        <v>0</v>
      </c>
      <c r="AL22" s="357">
        <f>'POA 2023'!AH30</f>
        <v>0</v>
      </c>
      <c r="AM22" s="357">
        <f>'POA 2023'!AI30</f>
        <v>0</v>
      </c>
      <c r="AN22" s="357">
        <f>'POA 2023'!AJ30</f>
        <v>0</v>
      </c>
      <c r="AO22" s="357">
        <f>'POA 2023'!AK30</f>
        <v>0</v>
      </c>
      <c r="AP22" s="357">
        <f>'POA 2023'!AL30</f>
        <v>0</v>
      </c>
      <c r="AQ22" s="357">
        <f>'POA 2023'!AM30</f>
        <v>0</v>
      </c>
      <c r="AR22" s="357">
        <f>'POA 2023'!AN30</f>
        <v>0</v>
      </c>
      <c r="AS22" s="357">
        <f>'POA 2023'!AO30</f>
        <v>0</v>
      </c>
      <c r="AT22" s="357">
        <f>'POA 2023'!AP30</f>
        <v>0</v>
      </c>
      <c r="AU22" s="357">
        <f>'POA 2023'!AQ30</f>
        <v>0</v>
      </c>
      <c r="AV22" s="357">
        <f>'POA 2023'!AR30</f>
        <v>0</v>
      </c>
      <c r="AW22" s="357">
        <f>'POA 2023'!AS30</f>
        <v>0</v>
      </c>
      <c r="AX22" s="357">
        <f>'POA 2023'!AT30</f>
        <v>0</v>
      </c>
      <c r="AY22" s="357">
        <f>'POA 2023'!AU30</f>
        <v>0</v>
      </c>
      <c r="AZ22" s="357">
        <f>'POA 2023'!AV30</f>
        <v>0</v>
      </c>
      <c r="BA22" s="357">
        <f>'POA 2023'!AW30</f>
        <v>0</v>
      </c>
      <c r="BB22" s="357">
        <f>'POA 2023'!AX30</f>
        <v>0</v>
      </c>
      <c r="BC22" s="357">
        <f>'POA 2023'!AY30</f>
        <v>0</v>
      </c>
      <c r="BD22" s="357">
        <f>'POA 2023'!AZ30</f>
        <v>0</v>
      </c>
      <c r="BE22" s="357">
        <f>'POA 2023'!BA30</f>
        <v>0</v>
      </c>
      <c r="BF22" s="357">
        <f>'POA 2023'!BB30</f>
        <v>0</v>
      </c>
      <c r="BG22" s="357">
        <f>'POA 2023'!BC30</f>
        <v>0</v>
      </c>
      <c r="BH22" s="357">
        <f>'POA 2023'!BD30</f>
        <v>0</v>
      </c>
      <c r="BI22" s="357">
        <f>'POA 2023'!BE30</f>
        <v>0</v>
      </c>
      <c r="BJ22" s="357">
        <f>'POA 2023'!BF30</f>
        <v>0</v>
      </c>
      <c r="BK22" s="357">
        <f>'POA 2023'!BG30</f>
        <v>0</v>
      </c>
      <c r="BL22" s="357">
        <f>'POA 2023'!BH30</f>
        <v>0</v>
      </c>
      <c r="BM22" s="357">
        <f>'POA 2023'!BI30</f>
        <v>0</v>
      </c>
      <c r="BN22" s="357">
        <f>'POA 2023'!BJ30</f>
        <v>0</v>
      </c>
      <c r="BO22" s="357">
        <f>'POA 2023'!BK30</f>
        <v>0</v>
      </c>
    </row>
  </sheetData>
  <mergeCells count="38">
    <mergeCell ref="AP11:AR11"/>
    <mergeCell ref="J9:J12"/>
    <mergeCell ref="K9:K12"/>
    <mergeCell ref="L9:L12"/>
    <mergeCell ref="M9:BO9"/>
    <mergeCell ref="M10:X10"/>
    <mergeCell ref="Z10:AK10"/>
    <mergeCell ref="AM10:AW10"/>
    <mergeCell ref="AZ10:BK10"/>
    <mergeCell ref="BM10:BO11"/>
    <mergeCell ref="M11:O11"/>
    <mergeCell ref="AS11:AU11"/>
    <mergeCell ref="AV11:AX11"/>
    <mergeCell ref="AZ11:BB11"/>
    <mergeCell ref="P11:Q11"/>
    <mergeCell ref="B2:B6"/>
    <mergeCell ref="C2:BO6"/>
    <mergeCell ref="B9:B12"/>
    <mergeCell ref="C9:C12"/>
    <mergeCell ref="D9:D12"/>
    <mergeCell ref="E9:E12"/>
    <mergeCell ref="F9:F12"/>
    <mergeCell ref="BC11:BE11"/>
    <mergeCell ref="BF11:BH11"/>
    <mergeCell ref="BI11:BK11"/>
    <mergeCell ref="AI11:AK11"/>
    <mergeCell ref="AM11:AO11"/>
    <mergeCell ref="S11:U11"/>
    <mergeCell ref="Z11:AB11"/>
    <mergeCell ref="AC11:AE11"/>
    <mergeCell ref="AF11:AH11"/>
    <mergeCell ref="B13:B22"/>
    <mergeCell ref="G9:G12"/>
    <mergeCell ref="H9:H12"/>
    <mergeCell ref="I9:I12"/>
    <mergeCell ref="V11:X11"/>
    <mergeCell ref="C13:C20"/>
    <mergeCell ref="D13:D20"/>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54D399-AAB5-CA45-A136-A575EA53868A}">
  <sheetPr>
    <tabColor theme="4" tint="0.59999389629810485"/>
  </sheetPr>
  <dimension ref="A1:AH147"/>
  <sheetViews>
    <sheetView topLeftCell="A15" zoomScale="136" workbookViewId="0">
      <selection activeCell="C22" sqref="C22:C23"/>
    </sheetView>
  </sheetViews>
  <sheetFormatPr baseColWidth="10" defaultColWidth="21.5" defaultRowHeight="14" x14ac:dyDescent="0.2"/>
  <cols>
    <col min="1" max="1" width="26.6640625" style="257" customWidth="1"/>
    <col min="2" max="2" width="32.83203125" style="257" customWidth="1"/>
    <col min="3" max="3" width="27.5" style="257" hidden="1" customWidth="1"/>
    <col min="4" max="4" width="40" style="257" customWidth="1"/>
    <col min="5" max="5" width="27.5" style="257" customWidth="1"/>
    <col min="6" max="6" width="38.33203125" style="257" hidden="1" customWidth="1"/>
    <col min="7" max="7" width="36" style="259" customWidth="1"/>
    <col min="8" max="8" width="21" style="258" hidden="1" customWidth="1"/>
    <col min="9" max="9" width="45.1640625" style="258" bestFit="1" customWidth="1"/>
    <col min="10" max="10" width="15" style="258" bestFit="1" customWidth="1"/>
    <col min="11" max="15" width="17.83203125" style="257" customWidth="1"/>
    <col min="16" max="16" width="5.5" style="257" customWidth="1"/>
    <col min="17" max="16384" width="21.5" style="257"/>
  </cols>
  <sheetData>
    <row r="1" spans="1:34" s="179" customFormat="1" ht="17" thickBot="1" x14ac:dyDescent="0.25">
      <c r="B1" s="181"/>
      <c r="C1" s="181"/>
      <c r="D1" s="181"/>
      <c r="E1" s="181"/>
      <c r="F1" s="181"/>
      <c r="G1" s="302"/>
      <c r="H1" s="181"/>
      <c r="I1" s="181"/>
      <c r="J1" s="181"/>
    </row>
    <row r="2" spans="1:34" s="179" customFormat="1" ht="13.5" customHeight="1" x14ac:dyDescent="0.2">
      <c r="A2" s="576" t="s">
        <v>384</v>
      </c>
      <c r="B2" s="511"/>
      <c r="C2" s="511"/>
      <c r="D2" s="511"/>
      <c r="E2" s="511"/>
      <c r="F2" s="511"/>
      <c r="G2" s="511"/>
      <c r="H2" s="511"/>
      <c r="I2" s="511"/>
      <c r="J2" s="511"/>
      <c r="K2" s="511"/>
      <c r="L2" s="511"/>
      <c r="M2" s="511"/>
      <c r="N2" s="511"/>
      <c r="O2" s="511"/>
      <c r="P2" s="511"/>
      <c r="Q2" s="511"/>
      <c r="R2" s="511"/>
      <c r="S2" s="511"/>
      <c r="T2" s="511"/>
      <c r="U2" s="511"/>
      <c r="V2" s="511"/>
      <c r="W2" s="511"/>
      <c r="X2" s="511"/>
      <c r="Y2" s="511"/>
      <c r="Z2" s="511"/>
      <c r="AA2" s="511"/>
      <c r="AB2" s="511"/>
      <c r="AC2" s="511"/>
      <c r="AD2" s="511"/>
      <c r="AE2" s="511"/>
      <c r="AF2" s="511"/>
      <c r="AG2" s="511"/>
      <c r="AH2" s="577"/>
    </row>
    <row r="3" spans="1:34" s="179" customFormat="1" ht="13.5" customHeight="1" x14ac:dyDescent="0.2">
      <c r="A3" s="578"/>
      <c r="B3" s="513"/>
      <c r="C3" s="513"/>
      <c r="D3" s="513"/>
      <c r="E3" s="513"/>
      <c r="F3" s="513"/>
      <c r="G3" s="513"/>
      <c r="H3" s="513"/>
      <c r="I3" s="513"/>
      <c r="J3" s="513"/>
      <c r="K3" s="513"/>
      <c r="L3" s="513"/>
      <c r="M3" s="513"/>
      <c r="N3" s="513"/>
      <c r="O3" s="513"/>
      <c r="P3" s="513"/>
      <c r="Q3" s="513"/>
      <c r="R3" s="513"/>
      <c r="S3" s="513"/>
      <c r="T3" s="513"/>
      <c r="U3" s="513"/>
      <c r="V3" s="513"/>
      <c r="W3" s="513"/>
      <c r="X3" s="513"/>
      <c r="Y3" s="513"/>
      <c r="Z3" s="513"/>
      <c r="AA3" s="513"/>
      <c r="AB3" s="513"/>
      <c r="AC3" s="513"/>
      <c r="AD3" s="513"/>
      <c r="AE3" s="513"/>
      <c r="AF3" s="513"/>
      <c r="AG3" s="513"/>
      <c r="AH3" s="579"/>
    </row>
    <row r="4" spans="1:34" s="179" customFormat="1" ht="13.5" customHeight="1" x14ac:dyDescent="0.2">
      <c r="A4" s="578"/>
      <c r="B4" s="513"/>
      <c r="C4" s="513"/>
      <c r="D4" s="513"/>
      <c r="E4" s="513"/>
      <c r="F4" s="513"/>
      <c r="G4" s="513"/>
      <c r="H4" s="513"/>
      <c r="I4" s="513"/>
      <c r="J4" s="513"/>
      <c r="K4" s="513"/>
      <c r="L4" s="513"/>
      <c r="M4" s="513"/>
      <c r="N4" s="513"/>
      <c r="O4" s="513"/>
      <c r="P4" s="513"/>
      <c r="Q4" s="513"/>
      <c r="R4" s="513"/>
      <c r="S4" s="513"/>
      <c r="T4" s="513"/>
      <c r="U4" s="513"/>
      <c r="V4" s="513"/>
      <c r="W4" s="513"/>
      <c r="X4" s="513"/>
      <c r="Y4" s="513"/>
      <c r="Z4" s="513"/>
      <c r="AA4" s="513"/>
      <c r="AB4" s="513"/>
      <c r="AC4" s="513"/>
      <c r="AD4" s="513"/>
      <c r="AE4" s="513"/>
      <c r="AF4" s="513"/>
      <c r="AG4" s="513"/>
      <c r="AH4" s="579"/>
    </row>
    <row r="5" spans="1:34" s="179" customFormat="1" ht="13.5" customHeight="1" x14ac:dyDescent="0.2">
      <c r="A5" s="578"/>
      <c r="B5" s="513"/>
      <c r="C5" s="513"/>
      <c r="D5" s="513"/>
      <c r="E5" s="513"/>
      <c r="F5" s="513"/>
      <c r="G5" s="513"/>
      <c r="H5" s="513"/>
      <c r="I5" s="513"/>
      <c r="J5" s="513"/>
      <c r="K5" s="513"/>
      <c r="L5" s="513"/>
      <c r="M5" s="513"/>
      <c r="N5" s="513"/>
      <c r="O5" s="513"/>
      <c r="P5" s="513"/>
      <c r="Q5" s="513"/>
      <c r="R5" s="513"/>
      <c r="S5" s="513"/>
      <c r="T5" s="513"/>
      <c r="U5" s="513"/>
      <c r="V5" s="513"/>
      <c r="W5" s="513"/>
      <c r="X5" s="513"/>
      <c r="Y5" s="513"/>
      <c r="Z5" s="513"/>
      <c r="AA5" s="513"/>
      <c r="AB5" s="513"/>
      <c r="AC5" s="513"/>
      <c r="AD5" s="513"/>
      <c r="AE5" s="513"/>
      <c r="AF5" s="513"/>
      <c r="AG5" s="513"/>
      <c r="AH5" s="579"/>
    </row>
    <row r="6" spans="1:34" s="179" customFormat="1" ht="14.25" customHeight="1" thickBot="1" x14ac:dyDescent="0.25">
      <c r="A6" s="580"/>
      <c r="B6" s="515"/>
      <c r="C6" s="515"/>
      <c r="D6" s="515"/>
      <c r="E6" s="515"/>
      <c r="F6" s="515"/>
      <c r="G6" s="515"/>
      <c r="H6" s="515"/>
      <c r="I6" s="515"/>
      <c r="J6" s="515"/>
      <c r="K6" s="515"/>
      <c r="L6" s="515"/>
      <c r="M6" s="515"/>
      <c r="N6" s="515"/>
      <c r="O6" s="515"/>
      <c r="P6" s="515"/>
      <c r="Q6" s="515"/>
      <c r="R6" s="515"/>
      <c r="S6" s="515"/>
      <c r="T6" s="515"/>
      <c r="U6" s="515"/>
      <c r="V6" s="515"/>
      <c r="W6" s="515"/>
      <c r="X6" s="515"/>
      <c r="Y6" s="515"/>
      <c r="Z6" s="515"/>
      <c r="AA6" s="515"/>
      <c r="AB6" s="515"/>
      <c r="AC6" s="515"/>
      <c r="AD6" s="515"/>
      <c r="AE6" s="515"/>
      <c r="AF6" s="515"/>
      <c r="AG6" s="515"/>
      <c r="AH6" s="581"/>
    </row>
    <row r="7" spans="1:34" s="179" customFormat="1" x14ac:dyDescent="0.2">
      <c r="B7" s="257"/>
      <c r="C7" s="257"/>
      <c r="D7" s="257"/>
      <c r="E7" s="257"/>
      <c r="F7" s="257"/>
      <c r="G7" s="259"/>
      <c r="H7" s="258"/>
      <c r="I7" s="258"/>
      <c r="J7" s="258"/>
      <c r="K7" s="257"/>
      <c r="L7" s="257"/>
      <c r="M7" s="257"/>
      <c r="N7" s="257"/>
      <c r="O7" s="257"/>
      <c r="P7" s="257"/>
      <c r="Q7" s="257"/>
      <c r="R7" s="257"/>
      <c r="S7" s="257"/>
      <c r="T7" s="257"/>
      <c r="U7" s="257"/>
      <c r="V7" s="257"/>
      <c r="W7" s="257"/>
      <c r="X7" s="257"/>
      <c r="Y7" s="257"/>
      <c r="Z7" s="257"/>
      <c r="AA7" s="257"/>
      <c r="AB7" s="257"/>
      <c r="AC7" s="257"/>
      <c r="AD7" s="257"/>
      <c r="AE7" s="257"/>
      <c r="AF7" s="257"/>
      <c r="AG7" s="257"/>
      <c r="AH7" s="257"/>
    </row>
    <row r="8" spans="1:34" s="179" customFormat="1" ht="13" x14ac:dyDescent="0.2">
      <c r="A8" s="301"/>
      <c r="B8" s="301"/>
      <c r="C8" s="235"/>
      <c r="D8" s="235"/>
      <c r="E8" s="235"/>
      <c r="F8" s="235"/>
      <c r="G8" s="235"/>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row>
    <row r="9" spans="1:34" ht="15" customHeight="1" x14ac:dyDescent="0.2">
      <c r="A9" s="582" t="s">
        <v>300</v>
      </c>
      <c r="B9" s="582" t="s">
        <v>299</v>
      </c>
      <c r="C9" s="583"/>
      <c r="D9" s="583" t="s">
        <v>298</v>
      </c>
      <c r="E9" s="583" t="s">
        <v>316</v>
      </c>
      <c r="F9" s="583"/>
      <c r="G9" s="584" t="s">
        <v>297</v>
      </c>
      <c r="H9" s="584" t="s">
        <v>356</v>
      </c>
      <c r="I9" s="584" t="s">
        <v>296</v>
      </c>
      <c r="J9" s="584" t="s">
        <v>389</v>
      </c>
      <c r="K9" s="300"/>
      <c r="L9" s="300"/>
      <c r="M9" s="300"/>
      <c r="N9" s="300"/>
      <c r="O9" s="300"/>
    </row>
    <row r="10" spans="1:34" customFormat="1" ht="24" customHeight="1" x14ac:dyDescent="0.2">
      <c r="A10" s="582"/>
      <c r="B10" s="582"/>
      <c r="C10" s="583"/>
      <c r="D10" s="583"/>
      <c r="E10" s="583"/>
      <c r="F10" s="583"/>
      <c r="G10" s="584"/>
      <c r="H10" s="584"/>
      <c r="I10" s="584"/>
      <c r="J10" s="585"/>
      <c r="K10" s="550" t="s">
        <v>355</v>
      </c>
      <c r="L10" s="588" t="s">
        <v>354</v>
      </c>
      <c r="M10" s="549" t="s">
        <v>353</v>
      </c>
      <c r="N10" s="587" t="s">
        <v>352</v>
      </c>
      <c r="O10" s="586" t="s">
        <v>214</v>
      </c>
    </row>
    <row r="11" spans="1:34" ht="15.75" customHeight="1" x14ac:dyDescent="0.2">
      <c r="A11" s="582"/>
      <c r="B11" s="582"/>
      <c r="C11" s="583"/>
      <c r="D11" s="583"/>
      <c r="E11" s="583"/>
      <c r="F11" s="583"/>
      <c r="G11" s="584"/>
      <c r="H11" s="584"/>
      <c r="I11" s="584"/>
      <c r="J11" s="585"/>
      <c r="K11" s="550"/>
      <c r="L11" s="588"/>
      <c r="M11" s="549"/>
      <c r="N11" s="587"/>
      <c r="O11" s="586"/>
    </row>
    <row r="12" spans="1:34" ht="45" customHeight="1" x14ac:dyDescent="0.2">
      <c r="A12" s="575" t="s">
        <v>351</v>
      </c>
      <c r="B12" s="575" t="s">
        <v>350</v>
      </c>
      <c r="C12" s="551"/>
      <c r="D12" s="557" t="s">
        <v>398</v>
      </c>
      <c r="E12" s="286" t="s">
        <v>137</v>
      </c>
      <c r="F12" s="265"/>
      <c r="G12" s="363" t="s">
        <v>165</v>
      </c>
      <c r="H12" s="554" t="s">
        <v>349</v>
      </c>
      <c r="I12" s="559" t="s">
        <v>348</v>
      </c>
      <c r="J12" s="364">
        <f>'POA 2023'!H35</f>
        <v>0</v>
      </c>
      <c r="K12" s="366" t="e">
        <f>'POA 2023'!I35</f>
        <v>#DIV/0!</v>
      </c>
      <c r="L12" s="366" t="e">
        <f>'POA 2023'!J35</f>
        <v>#DIV/0!</v>
      </c>
      <c r="M12" s="366" t="e">
        <f>'POA 2023'!K35</f>
        <v>#DIV/0!</v>
      </c>
      <c r="N12" s="366" t="e">
        <f>'POA 2023'!L35</f>
        <v>#DIV/0!</v>
      </c>
      <c r="O12" s="366" t="e">
        <f>'POA 2023'!M35</f>
        <v>#DIV/0!</v>
      </c>
    </row>
    <row r="13" spans="1:34" ht="60" customHeight="1" x14ac:dyDescent="0.2">
      <c r="A13" s="575"/>
      <c r="B13" s="575"/>
      <c r="C13" s="551"/>
      <c r="D13" s="574"/>
      <c r="E13" s="286" t="s">
        <v>138</v>
      </c>
      <c r="F13" s="265"/>
      <c r="G13" s="363" t="s">
        <v>165</v>
      </c>
      <c r="H13" s="555"/>
      <c r="I13" s="567"/>
      <c r="J13" s="364">
        <f>'POA 2023'!H36</f>
        <v>0</v>
      </c>
      <c r="K13" s="364" t="e">
        <f>'POA 2023'!I36</f>
        <v>#DIV/0!</v>
      </c>
      <c r="L13" s="364" t="e">
        <f>'POA 2023'!J36</f>
        <v>#DIV/0!</v>
      </c>
      <c r="M13" s="364" t="e">
        <f>'POA 2023'!K36</f>
        <v>#DIV/0!</v>
      </c>
      <c r="N13" s="364" t="e">
        <f>'POA 2023'!L36</f>
        <v>#DIV/0!</v>
      </c>
      <c r="O13" s="364" t="e">
        <f>'POA 2023'!M36</f>
        <v>#DIV/0!</v>
      </c>
    </row>
    <row r="14" spans="1:34" ht="43.5" customHeight="1" x14ac:dyDescent="0.2">
      <c r="A14" s="575"/>
      <c r="B14" s="575"/>
      <c r="C14" s="551"/>
      <c r="D14" s="574"/>
      <c r="E14" s="294" t="s">
        <v>139</v>
      </c>
      <c r="F14" s="265"/>
      <c r="G14" s="363" t="s">
        <v>249</v>
      </c>
      <c r="H14" s="554" t="s">
        <v>347</v>
      </c>
      <c r="I14" s="567"/>
      <c r="J14" s="364">
        <f>'POA 2023'!H37</f>
        <v>0</v>
      </c>
      <c r="K14" s="364" t="e">
        <f>'POA 2023'!I37</f>
        <v>#DIV/0!</v>
      </c>
      <c r="L14" s="364" t="e">
        <f>'POA 2023'!J37</f>
        <v>#DIV/0!</v>
      </c>
      <c r="M14" s="364" t="e">
        <f>'POA 2023'!K37</f>
        <v>#DIV/0!</v>
      </c>
      <c r="N14" s="364" t="e">
        <f>'POA 2023'!L37</f>
        <v>#DIV/0!</v>
      </c>
      <c r="O14" s="364" t="e">
        <f>'POA 2023'!M37</f>
        <v>#DIV/0!</v>
      </c>
    </row>
    <row r="15" spans="1:34" ht="42" customHeight="1" x14ac:dyDescent="0.2">
      <c r="A15" s="575"/>
      <c r="B15" s="575"/>
      <c r="C15" s="551"/>
      <c r="D15" s="574"/>
      <c r="E15" s="294" t="s">
        <v>149</v>
      </c>
      <c r="F15" s="265"/>
      <c r="G15" s="363" t="s">
        <v>273</v>
      </c>
      <c r="H15" s="555"/>
      <c r="I15" s="567"/>
      <c r="J15" s="364">
        <f>'POA 2023'!H38</f>
        <v>0</v>
      </c>
      <c r="K15" s="364" t="e">
        <f>'POA 2023'!I38</f>
        <v>#DIV/0!</v>
      </c>
      <c r="L15" s="364" t="e">
        <f>'POA 2023'!J38</f>
        <v>#DIV/0!</v>
      </c>
      <c r="M15" s="364" t="e">
        <f>'POA 2023'!K38</f>
        <v>#DIV/0!</v>
      </c>
      <c r="N15" s="364" t="e">
        <f>'POA 2023'!L38</f>
        <v>#DIV/0!</v>
      </c>
      <c r="O15" s="364" t="e">
        <f>'POA 2023'!M38</f>
        <v>#DIV/0!</v>
      </c>
    </row>
    <row r="16" spans="1:34" ht="57" customHeight="1" x14ac:dyDescent="0.2">
      <c r="A16" s="575"/>
      <c r="B16" s="575"/>
      <c r="C16" s="551"/>
      <c r="D16" s="574"/>
      <c r="E16" s="294" t="s">
        <v>146</v>
      </c>
      <c r="F16" s="265"/>
      <c r="G16" s="363"/>
      <c r="H16" s="554" t="s">
        <v>347</v>
      </c>
      <c r="I16" s="567"/>
      <c r="J16" s="364">
        <f>'POA 2023'!H39</f>
        <v>0</v>
      </c>
      <c r="K16" s="364" t="e">
        <f>'POA 2023'!I39</f>
        <v>#DIV/0!</v>
      </c>
      <c r="L16" s="364" t="e">
        <f>'POA 2023'!J39</f>
        <v>#DIV/0!</v>
      </c>
      <c r="M16" s="364" t="e">
        <f>'POA 2023'!K39</f>
        <v>#DIV/0!</v>
      </c>
      <c r="N16" s="364" t="e">
        <f>'POA 2023'!L39</f>
        <v>#DIV/0!</v>
      </c>
      <c r="O16" s="364" t="e">
        <f>'POA 2023'!M39</f>
        <v>#DIV/0!</v>
      </c>
    </row>
    <row r="17" spans="1:15" ht="58.5" customHeight="1" x14ac:dyDescent="0.2">
      <c r="A17" s="575"/>
      <c r="B17" s="575"/>
      <c r="C17" s="551"/>
      <c r="D17" s="574"/>
      <c r="E17" s="294" t="s">
        <v>147</v>
      </c>
      <c r="F17" s="265"/>
      <c r="G17" s="363" t="s">
        <v>245</v>
      </c>
      <c r="H17" s="555"/>
      <c r="I17" s="567"/>
      <c r="J17" s="364">
        <f>'POA 2023'!H40</f>
        <v>0</v>
      </c>
      <c r="K17" s="364" t="e">
        <f>'POA 2023'!I40</f>
        <v>#DIV/0!</v>
      </c>
      <c r="L17" s="364" t="e">
        <f>'POA 2023'!J40</f>
        <v>#DIV/0!</v>
      </c>
      <c r="M17" s="364" t="e">
        <f>'POA 2023'!K40</f>
        <v>#DIV/0!</v>
      </c>
      <c r="N17" s="364" t="e">
        <f>'POA 2023'!L40</f>
        <v>#DIV/0!</v>
      </c>
      <c r="O17" s="364" t="e">
        <f>'POA 2023'!M40</f>
        <v>#DIV/0!</v>
      </c>
    </row>
    <row r="18" spans="1:15" ht="27.75" customHeight="1" x14ac:dyDescent="0.2">
      <c r="A18" s="575"/>
      <c r="B18" s="575"/>
      <c r="C18" s="551"/>
      <c r="D18" s="574"/>
      <c r="E18" s="294" t="s">
        <v>148</v>
      </c>
      <c r="F18" s="265"/>
      <c r="G18" s="363"/>
      <c r="H18" s="554" t="s">
        <v>346</v>
      </c>
      <c r="I18" s="567"/>
      <c r="J18" s="364">
        <f>'POA 2023'!H41</f>
        <v>0</v>
      </c>
      <c r="K18" s="364" t="e">
        <f>'POA 2023'!I41</f>
        <v>#DIV/0!</v>
      </c>
      <c r="L18" s="364" t="e">
        <f>'POA 2023'!J41</f>
        <v>#DIV/0!</v>
      </c>
      <c r="M18" s="364" t="e">
        <f>'POA 2023'!K41</f>
        <v>#DIV/0!</v>
      </c>
      <c r="N18" s="364" t="e">
        <f>'POA 2023'!L41</f>
        <v>#DIV/0!</v>
      </c>
      <c r="O18" s="364" t="e">
        <f>'POA 2023'!M41</f>
        <v>#DIV/0!</v>
      </c>
    </row>
    <row r="19" spans="1:15" ht="27.75" customHeight="1" x14ac:dyDescent="0.2">
      <c r="A19" s="575"/>
      <c r="B19" s="575"/>
      <c r="C19" s="551"/>
      <c r="D19" s="574"/>
      <c r="E19" s="294" t="s">
        <v>206</v>
      </c>
      <c r="F19" s="265"/>
      <c r="G19" s="363">
        <v>0</v>
      </c>
      <c r="H19" s="555"/>
      <c r="I19" s="567"/>
      <c r="J19" s="364">
        <f>'POA 2023'!H42</f>
        <v>0</v>
      </c>
      <c r="K19" s="364">
        <f>'POA 2023'!I42</f>
        <v>0</v>
      </c>
      <c r="L19" s="364">
        <f>'POA 2023'!J42</f>
        <v>0</v>
      </c>
      <c r="M19" s="364">
        <f>'POA 2023'!K42</f>
        <v>0</v>
      </c>
      <c r="N19" s="364">
        <f>'POA 2023'!L42</f>
        <v>0</v>
      </c>
      <c r="O19" s="364">
        <f>'POA 2023'!M42</f>
        <v>0</v>
      </c>
    </row>
    <row r="20" spans="1:15" ht="27" customHeight="1" x14ac:dyDescent="0.2">
      <c r="A20" s="575"/>
      <c r="B20" s="575"/>
      <c r="C20" s="551"/>
      <c r="D20" s="574"/>
      <c r="E20" s="294" t="s">
        <v>216</v>
      </c>
      <c r="F20" s="265"/>
      <c r="G20" s="363">
        <v>1</v>
      </c>
      <c r="H20" s="554" t="s">
        <v>343</v>
      </c>
      <c r="I20" s="567" t="s">
        <v>345</v>
      </c>
      <c r="J20" s="365">
        <f>'POA 2023'!H43</f>
        <v>0</v>
      </c>
      <c r="K20" s="365" t="e">
        <f>'POA 2023'!I43</f>
        <v>#DIV/0!</v>
      </c>
      <c r="L20" s="365" t="e">
        <f>'POA 2023'!J43</f>
        <v>#DIV/0!</v>
      </c>
      <c r="M20" s="365" t="e">
        <f>'POA 2023'!K43</f>
        <v>#DIV/0!</v>
      </c>
      <c r="N20" s="365" t="e">
        <f>'POA 2023'!L43</f>
        <v>#DIV/0!</v>
      </c>
      <c r="O20" s="365" t="e">
        <f>'POA 2023'!M43</f>
        <v>#DIV/0!</v>
      </c>
    </row>
    <row r="21" spans="1:15" ht="47" customHeight="1" x14ac:dyDescent="0.2">
      <c r="A21" s="575"/>
      <c r="B21" s="575"/>
      <c r="C21" s="551"/>
      <c r="D21" s="558"/>
      <c r="E21" s="294" t="s">
        <v>252</v>
      </c>
      <c r="F21" s="265"/>
      <c r="G21" s="363">
        <v>1</v>
      </c>
      <c r="H21" s="555"/>
      <c r="I21" s="560"/>
      <c r="J21" s="365">
        <f>'POA 2023'!H44</f>
        <v>0</v>
      </c>
      <c r="K21" s="365" t="e">
        <f>'POA 2023'!I44</f>
        <v>#DIV/0!</v>
      </c>
      <c r="L21" s="365" t="e">
        <f>'POA 2023'!J44</f>
        <v>#DIV/0!</v>
      </c>
      <c r="M21" s="365" t="e">
        <f>'POA 2023'!K44</f>
        <v>#DIV/0!</v>
      </c>
      <c r="N21" s="365" t="e">
        <f>'POA 2023'!L44</f>
        <v>#DIV/0!</v>
      </c>
      <c r="O21" s="365" t="e">
        <f>'POA 2023'!M44</f>
        <v>#DIV/0!</v>
      </c>
    </row>
    <row r="22" spans="1:15" ht="48.75" hidden="1" customHeight="1" x14ac:dyDescent="0.2">
      <c r="A22" s="297"/>
      <c r="B22" s="297"/>
      <c r="C22" s="551"/>
      <c r="D22" s="551"/>
      <c r="E22" s="294"/>
      <c r="F22" s="265"/>
      <c r="G22" s="282"/>
      <c r="H22" s="554" t="s">
        <v>342</v>
      </c>
      <c r="I22" s="559" t="s">
        <v>344</v>
      </c>
      <c r="J22" s="561"/>
      <c r="K22" s="281"/>
      <c r="L22" s="272"/>
      <c r="M22" s="280"/>
      <c r="N22" s="280"/>
      <c r="O22" s="279"/>
    </row>
    <row r="23" spans="1:15" ht="35.25" hidden="1" customHeight="1" x14ac:dyDescent="0.2">
      <c r="A23" s="297"/>
      <c r="B23" s="297"/>
      <c r="C23" s="551"/>
      <c r="D23" s="551"/>
      <c r="E23" s="294"/>
      <c r="F23" s="265"/>
      <c r="G23" s="276"/>
      <c r="H23" s="555"/>
      <c r="I23" s="567"/>
      <c r="J23" s="562"/>
      <c r="K23" s="281"/>
      <c r="L23" s="272"/>
      <c r="M23" s="280"/>
      <c r="N23" s="280"/>
      <c r="O23" s="279"/>
    </row>
    <row r="24" spans="1:15" ht="81" hidden="1" customHeight="1" x14ac:dyDescent="0.2">
      <c r="A24" s="297"/>
      <c r="B24" s="297"/>
      <c r="C24" s="551"/>
      <c r="D24" s="551"/>
      <c r="E24" s="294"/>
      <c r="F24" s="265"/>
      <c r="G24" s="290"/>
      <c r="H24" s="554" t="s">
        <v>342</v>
      </c>
      <c r="I24" s="567"/>
      <c r="J24" s="561"/>
      <c r="K24" s="281"/>
      <c r="L24" s="272"/>
      <c r="M24" s="280"/>
      <c r="N24" s="280"/>
      <c r="O24" s="279"/>
    </row>
    <row r="25" spans="1:15" ht="15" hidden="1" x14ac:dyDescent="0.2">
      <c r="A25" s="297"/>
      <c r="B25" s="297"/>
      <c r="C25" s="551"/>
      <c r="D25" s="551"/>
      <c r="E25" s="294"/>
      <c r="F25" s="265"/>
      <c r="G25" s="276"/>
      <c r="H25" s="555"/>
      <c r="I25" s="567"/>
      <c r="J25" s="562"/>
      <c r="K25" s="281"/>
      <c r="L25" s="272"/>
      <c r="M25" s="280"/>
      <c r="N25" s="280"/>
      <c r="O25" s="279"/>
    </row>
    <row r="26" spans="1:15" ht="32.25" hidden="1" customHeight="1" x14ac:dyDescent="0.2">
      <c r="A26" s="297"/>
      <c r="B26" s="297"/>
      <c r="C26" s="551"/>
      <c r="D26" s="551"/>
      <c r="E26" s="294"/>
      <c r="F26" s="265"/>
      <c r="G26" s="290"/>
      <c r="H26" s="554" t="s">
        <v>343</v>
      </c>
      <c r="I26" s="567"/>
      <c r="J26" s="561"/>
      <c r="K26" s="281"/>
      <c r="L26" s="272"/>
      <c r="M26" s="280"/>
      <c r="N26" s="280"/>
      <c r="O26" s="279"/>
    </row>
    <row r="27" spans="1:15" ht="37" hidden="1" customHeight="1" x14ac:dyDescent="0.2">
      <c r="A27" s="297"/>
      <c r="B27" s="297"/>
      <c r="C27" s="551"/>
      <c r="D27" s="551"/>
      <c r="E27" s="294"/>
      <c r="F27" s="265"/>
      <c r="G27" s="276"/>
      <c r="H27" s="555"/>
      <c r="I27" s="567"/>
      <c r="J27" s="562"/>
      <c r="K27" s="281"/>
      <c r="L27" s="272"/>
      <c r="M27" s="280"/>
      <c r="N27" s="280"/>
      <c r="O27" s="279"/>
    </row>
    <row r="28" spans="1:15" ht="28.5" hidden="1" customHeight="1" x14ac:dyDescent="0.2">
      <c r="A28" s="297"/>
      <c r="B28" s="297"/>
      <c r="C28" s="551"/>
      <c r="D28" s="551"/>
      <c r="E28" s="294"/>
      <c r="F28" s="265"/>
      <c r="G28" s="290"/>
      <c r="H28" s="554" t="s">
        <v>343</v>
      </c>
      <c r="I28" s="567"/>
      <c r="J28" s="561"/>
      <c r="K28" s="281"/>
      <c r="L28" s="272"/>
      <c r="M28" s="280"/>
      <c r="N28" s="280"/>
      <c r="O28" s="279"/>
    </row>
    <row r="29" spans="1:15" ht="34" hidden="1" customHeight="1" x14ac:dyDescent="0.2">
      <c r="A29" s="297"/>
      <c r="B29" s="297"/>
      <c r="C29" s="551"/>
      <c r="D29" s="551"/>
      <c r="E29" s="294"/>
      <c r="F29" s="265"/>
      <c r="G29" s="276"/>
      <c r="H29" s="555"/>
      <c r="I29" s="560"/>
      <c r="J29" s="562"/>
      <c r="K29" s="281"/>
      <c r="L29" s="272"/>
      <c r="M29" s="280"/>
      <c r="N29" s="280"/>
      <c r="O29" s="279"/>
    </row>
    <row r="30" spans="1:15" s="296" customFormat="1" ht="45.75" hidden="1" customHeight="1" x14ac:dyDescent="0.2">
      <c r="A30" s="297"/>
      <c r="B30" s="297"/>
      <c r="C30" s="551"/>
      <c r="D30" s="551"/>
      <c r="E30" s="294"/>
      <c r="F30" s="265"/>
      <c r="G30" s="282"/>
      <c r="H30" s="554" t="s">
        <v>341</v>
      </c>
      <c r="I30" s="559"/>
      <c r="J30" s="561"/>
      <c r="K30" s="281"/>
      <c r="L30" s="272"/>
      <c r="M30" s="280"/>
      <c r="N30" s="280"/>
      <c r="O30" s="279"/>
    </row>
    <row r="31" spans="1:15" ht="35" hidden="1" customHeight="1" x14ac:dyDescent="0.2">
      <c r="A31" s="297"/>
      <c r="B31" s="297"/>
      <c r="C31" s="551"/>
      <c r="D31" s="551"/>
      <c r="E31" s="294"/>
      <c r="F31" s="265"/>
      <c r="G31" s="276"/>
      <c r="H31" s="555"/>
      <c r="I31" s="567"/>
      <c r="J31" s="562"/>
      <c r="K31" s="281"/>
      <c r="L31" s="272"/>
      <c r="M31" s="280"/>
      <c r="N31" s="280"/>
      <c r="O31" s="279"/>
    </row>
    <row r="32" spans="1:15" ht="53.25" hidden="1" customHeight="1" x14ac:dyDescent="0.2">
      <c r="A32" s="297"/>
      <c r="B32" s="297"/>
      <c r="C32" s="551"/>
      <c r="D32" s="551"/>
      <c r="E32" s="294"/>
      <c r="F32" s="265"/>
      <c r="G32" s="290"/>
      <c r="H32" s="554"/>
      <c r="I32" s="567"/>
      <c r="J32" s="561"/>
      <c r="K32" s="281"/>
      <c r="L32" s="272"/>
      <c r="M32" s="280"/>
      <c r="N32" s="280"/>
      <c r="O32" s="279"/>
    </row>
    <row r="33" spans="1:15" ht="36" hidden="1" customHeight="1" x14ac:dyDescent="0.2">
      <c r="A33" s="297"/>
      <c r="B33" s="297"/>
      <c r="C33" s="551"/>
      <c r="D33" s="551"/>
      <c r="E33" s="294"/>
      <c r="F33" s="265"/>
      <c r="G33" s="276"/>
      <c r="H33" s="555"/>
      <c r="I33" s="567"/>
      <c r="J33" s="562"/>
      <c r="K33" s="281"/>
      <c r="L33" s="272"/>
      <c r="M33" s="280"/>
      <c r="N33" s="280"/>
      <c r="O33" s="279"/>
    </row>
    <row r="34" spans="1:15" s="296" customFormat="1" ht="46.5" hidden="1" customHeight="1" x14ac:dyDescent="0.2">
      <c r="A34" s="297"/>
      <c r="B34" s="297"/>
      <c r="C34" s="551"/>
      <c r="D34" s="551"/>
      <c r="E34" s="286"/>
      <c r="F34" s="265"/>
      <c r="G34" s="290"/>
      <c r="H34" s="554" t="s">
        <v>341</v>
      </c>
      <c r="I34" s="567"/>
      <c r="J34" s="561"/>
      <c r="K34" s="281"/>
      <c r="L34" s="272"/>
      <c r="M34" s="280"/>
      <c r="N34" s="280"/>
      <c r="O34" s="279"/>
    </row>
    <row r="35" spans="1:15" ht="15" hidden="1" x14ac:dyDescent="0.2">
      <c r="A35" s="297"/>
      <c r="B35" s="297"/>
      <c r="C35" s="551"/>
      <c r="D35" s="551"/>
      <c r="E35" s="286"/>
      <c r="F35" s="265"/>
      <c r="G35" s="276"/>
      <c r="H35" s="555"/>
      <c r="I35" s="560"/>
      <c r="J35" s="562"/>
      <c r="K35" s="281"/>
      <c r="L35" s="272"/>
      <c r="M35" s="280"/>
      <c r="N35" s="280"/>
      <c r="O35" s="279"/>
    </row>
    <row r="36" spans="1:15" ht="44.25" hidden="1" customHeight="1" x14ac:dyDescent="0.2">
      <c r="A36" s="297"/>
      <c r="B36" s="297"/>
      <c r="C36" s="551"/>
      <c r="D36" s="551"/>
      <c r="E36" s="294"/>
      <c r="F36" s="265"/>
      <c r="G36" s="290"/>
      <c r="H36" s="554" t="s">
        <v>342</v>
      </c>
      <c r="I36" s="544"/>
      <c r="J36" s="561"/>
      <c r="K36" s="281"/>
      <c r="L36" s="272"/>
      <c r="M36" s="280"/>
      <c r="N36" s="280"/>
      <c r="O36" s="279"/>
    </row>
    <row r="37" spans="1:15" ht="33.75" hidden="1" customHeight="1" x14ac:dyDescent="0.2">
      <c r="A37" s="297"/>
      <c r="B37" s="297"/>
      <c r="C37" s="551"/>
      <c r="D37" s="551"/>
      <c r="E37" s="294"/>
      <c r="F37" s="265"/>
      <c r="G37" s="276"/>
      <c r="H37" s="555"/>
      <c r="I37" s="546"/>
      <c r="J37" s="562"/>
      <c r="K37" s="281"/>
      <c r="L37" s="272"/>
      <c r="M37" s="280"/>
      <c r="N37" s="280"/>
      <c r="O37" s="279"/>
    </row>
    <row r="38" spans="1:15" s="296" customFormat="1" ht="43.5" hidden="1" customHeight="1" x14ac:dyDescent="0.2">
      <c r="A38" s="297"/>
      <c r="B38" s="297"/>
      <c r="C38" s="551"/>
      <c r="D38" s="551"/>
      <c r="E38" s="294"/>
      <c r="F38" s="265"/>
      <c r="G38" s="290"/>
      <c r="H38" s="554" t="s">
        <v>341</v>
      </c>
      <c r="I38" s="554"/>
      <c r="J38" s="561"/>
      <c r="K38" s="281"/>
      <c r="L38" s="272"/>
      <c r="M38" s="280"/>
      <c r="N38" s="280"/>
      <c r="O38" s="279"/>
    </row>
    <row r="39" spans="1:15" ht="47" hidden="1" customHeight="1" x14ac:dyDescent="0.2">
      <c r="A39" s="297"/>
      <c r="B39" s="297"/>
      <c r="C39" s="551"/>
      <c r="D39" s="551"/>
      <c r="E39" s="294"/>
      <c r="F39" s="265"/>
      <c r="G39" s="276"/>
      <c r="H39" s="555"/>
      <c r="I39" s="569"/>
      <c r="J39" s="562"/>
      <c r="K39" s="281"/>
      <c r="L39" s="272"/>
      <c r="M39" s="280"/>
      <c r="N39" s="280"/>
      <c r="O39" s="279"/>
    </row>
    <row r="40" spans="1:15" s="296" customFormat="1" ht="78.75" hidden="1" customHeight="1" x14ac:dyDescent="0.2">
      <c r="A40" s="297"/>
      <c r="B40" s="297"/>
      <c r="C40" s="551"/>
      <c r="D40" s="551"/>
      <c r="E40" s="294"/>
      <c r="F40" s="265"/>
      <c r="G40" s="290"/>
      <c r="H40" s="554" t="s">
        <v>341</v>
      </c>
      <c r="I40" s="569"/>
      <c r="J40" s="561"/>
      <c r="K40" s="281"/>
      <c r="L40" s="272"/>
      <c r="M40" s="280"/>
      <c r="N40" s="280"/>
      <c r="O40" s="279"/>
    </row>
    <row r="41" spans="1:15" ht="58" hidden="1" customHeight="1" x14ac:dyDescent="0.2">
      <c r="A41" s="297"/>
      <c r="B41" s="297"/>
      <c r="C41" s="551"/>
      <c r="D41" s="551"/>
      <c r="E41" s="294"/>
      <c r="F41" s="265"/>
      <c r="G41" s="276"/>
      <c r="H41" s="555"/>
      <c r="I41" s="569"/>
      <c r="J41" s="562"/>
      <c r="K41" s="281"/>
      <c r="L41" s="272"/>
      <c r="M41" s="280"/>
      <c r="N41" s="280"/>
      <c r="O41" s="279"/>
    </row>
    <row r="42" spans="1:15" s="296" customFormat="1" ht="41.25" hidden="1" customHeight="1" x14ac:dyDescent="0.2">
      <c r="A42" s="297"/>
      <c r="B42" s="297"/>
      <c r="C42" s="568"/>
      <c r="D42" s="568"/>
      <c r="E42" s="294"/>
      <c r="F42" s="265"/>
      <c r="G42" s="299"/>
      <c r="H42" s="570" t="s">
        <v>341</v>
      </c>
      <c r="I42" s="569"/>
      <c r="J42" s="572"/>
      <c r="K42" s="281"/>
      <c r="L42" s="272"/>
      <c r="M42" s="280"/>
      <c r="N42" s="280"/>
      <c r="O42" s="279"/>
    </row>
    <row r="43" spans="1:15" s="296" customFormat="1" ht="44.25" hidden="1" customHeight="1" x14ac:dyDescent="0.2">
      <c r="A43" s="297"/>
      <c r="B43" s="297"/>
      <c r="C43" s="568"/>
      <c r="D43" s="568"/>
      <c r="E43" s="294"/>
      <c r="F43" s="265"/>
      <c r="G43" s="298"/>
      <c r="H43" s="571"/>
      <c r="I43" s="569"/>
      <c r="J43" s="573"/>
      <c r="K43" s="281"/>
      <c r="L43" s="272"/>
      <c r="M43" s="280"/>
      <c r="N43" s="280"/>
      <c r="O43" s="279"/>
    </row>
    <row r="44" spans="1:15" s="296" customFormat="1" ht="32" hidden="1" customHeight="1" x14ac:dyDescent="0.2">
      <c r="A44" s="297"/>
      <c r="B44" s="297"/>
      <c r="C44" s="568"/>
      <c r="D44" s="568"/>
      <c r="E44" s="294"/>
      <c r="F44" s="265"/>
      <c r="G44" s="299"/>
      <c r="H44" s="570" t="s">
        <v>341</v>
      </c>
      <c r="I44" s="569"/>
      <c r="J44" s="572"/>
      <c r="K44" s="281"/>
      <c r="L44" s="272"/>
      <c r="M44" s="280"/>
      <c r="N44" s="280"/>
      <c r="O44" s="279"/>
    </row>
    <row r="45" spans="1:15" s="296" customFormat="1" ht="45" hidden="1" customHeight="1" x14ac:dyDescent="0.2">
      <c r="A45" s="297"/>
      <c r="B45" s="297"/>
      <c r="C45" s="568"/>
      <c r="D45" s="568"/>
      <c r="E45" s="294"/>
      <c r="F45" s="265"/>
      <c r="G45" s="298"/>
      <c r="H45" s="571"/>
      <c r="I45" s="569"/>
      <c r="J45" s="573"/>
      <c r="K45" s="281"/>
      <c r="L45" s="272"/>
      <c r="M45" s="280"/>
      <c r="N45" s="280"/>
      <c r="O45" s="279"/>
    </row>
    <row r="46" spans="1:15" s="296" customFormat="1" ht="30.75" hidden="1" customHeight="1" x14ac:dyDescent="0.2">
      <c r="A46" s="297"/>
      <c r="B46" s="297"/>
      <c r="C46" s="568"/>
      <c r="D46" s="568"/>
      <c r="E46" s="294"/>
      <c r="F46" s="265"/>
      <c r="G46" s="299"/>
      <c r="H46" s="570" t="s">
        <v>341</v>
      </c>
      <c r="I46" s="569"/>
      <c r="J46" s="572"/>
      <c r="K46" s="281"/>
      <c r="L46" s="272"/>
      <c r="M46" s="280"/>
      <c r="N46" s="280"/>
      <c r="O46" s="279"/>
    </row>
    <row r="47" spans="1:15" s="296" customFormat="1" ht="46.5" hidden="1" customHeight="1" x14ac:dyDescent="0.2">
      <c r="A47" s="297"/>
      <c r="B47" s="297"/>
      <c r="C47" s="568"/>
      <c r="D47" s="568"/>
      <c r="E47" s="294"/>
      <c r="F47" s="265"/>
      <c r="G47" s="298"/>
      <c r="H47" s="571"/>
      <c r="I47" s="569"/>
      <c r="J47" s="573"/>
      <c r="K47" s="281"/>
      <c r="L47" s="272"/>
      <c r="M47" s="280"/>
      <c r="N47" s="280"/>
      <c r="O47" s="279"/>
    </row>
    <row r="48" spans="1:15" s="296" customFormat="1" ht="61.5" hidden="1" customHeight="1" x14ac:dyDescent="0.2">
      <c r="A48" s="297"/>
      <c r="B48" s="297"/>
      <c r="C48" s="551"/>
      <c r="D48" s="551"/>
      <c r="E48" s="294"/>
      <c r="F48" s="265"/>
      <c r="G48" s="290"/>
      <c r="H48" s="554" t="s">
        <v>341</v>
      </c>
      <c r="I48" s="569"/>
      <c r="J48" s="561"/>
      <c r="K48" s="281"/>
      <c r="L48" s="272"/>
      <c r="M48" s="280"/>
      <c r="N48" s="280"/>
      <c r="O48" s="279"/>
    </row>
    <row r="49" spans="1:15" ht="30.75" hidden="1" customHeight="1" x14ac:dyDescent="0.2">
      <c r="A49" s="297"/>
      <c r="B49" s="297"/>
      <c r="C49" s="551"/>
      <c r="D49" s="551"/>
      <c r="E49" s="294"/>
      <c r="F49" s="265"/>
      <c r="G49" s="276"/>
      <c r="H49" s="555"/>
      <c r="I49" s="555"/>
      <c r="J49" s="562"/>
      <c r="K49" s="281"/>
      <c r="L49" s="272"/>
      <c r="M49" s="280"/>
      <c r="N49" s="280"/>
      <c r="O49" s="279"/>
    </row>
    <row r="50" spans="1:15" s="296" customFormat="1" ht="40.5" hidden="1" customHeight="1" x14ac:dyDescent="0.2">
      <c r="A50" s="297"/>
      <c r="B50" s="297"/>
      <c r="C50" s="551"/>
      <c r="D50" s="551"/>
      <c r="E50" s="286"/>
      <c r="F50" s="265"/>
      <c r="G50" s="290"/>
      <c r="H50" s="554" t="s">
        <v>341</v>
      </c>
      <c r="I50" s="559"/>
      <c r="J50" s="561"/>
      <c r="K50" s="281"/>
      <c r="L50" s="272"/>
      <c r="M50" s="280"/>
      <c r="N50" s="280"/>
      <c r="O50" s="279"/>
    </row>
    <row r="51" spans="1:15" ht="71" hidden="1" customHeight="1" x14ac:dyDescent="0.2">
      <c r="A51" s="295"/>
      <c r="B51" s="295"/>
      <c r="C51" s="551"/>
      <c r="D51" s="551"/>
      <c r="E51" s="286"/>
      <c r="F51" s="265"/>
      <c r="G51" s="276"/>
      <c r="H51" s="555"/>
      <c r="I51" s="560"/>
      <c r="J51" s="562"/>
      <c r="K51" s="281"/>
      <c r="L51" s="272"/>
      <c r="M51" s="280"/>
      <c r="N51" s="280"/>
      <c r="O51" s="279"/>
    </row>
    <row r="52" spans="1:15" ht="12.75" hidden="1" customHeight="1" x14ac:dyDescent="0.2">
      <c r="A52" s="568" t="s">
        <v>340</v>
      </c>
      <c r="B52" s="568" t="s">
        <v>339</v>
      </c>
      <c r="C52" s="551"/>
      <c r="D52" s="551"/>
      <c r="E52" s="294"/>
      <c r="F52" s="265"/>
      <c r="G52" s="290"/>
      <c r="H52" s="554" t="s">
        <v>338</v>
      </c>
      <c r="I52" s="554"/>
      <c r="J52" s="561"/>
      <c r="K52" s="281"/>
      <c r="L52" s="272"/>
      <c r="M52" s="280"/>
      <c r="N52" s="280"/>
      <c r="O52" s="279"/>
    </row>
    <row r="53" spans="1:15" ht="15.75" hidden="1" customHeight="1" x14ac:dyDescent="0.2">
      <c r="A53" s="568"/>
      <c r="B53" s="568"/>
      <c r="C53" s="551"/>
      <c r="D53" s="551"/>
      <c r="E53" s="294"/>
      <c r="F53" s="265"/>
      <c r="G53" s="276"/>
      <c r="H53" s="555"/>
      <c r="I53" s="569"/>
      <c r="J53" s="562"/>
      <c r="K53" s="281"/>
      <c r="L53" s="272"/>
      <c r="M53" s="280"/>
      <c r="N53" s="280"/>
      <c r="O53" s="279"/>
    </row>
    <row r="54" spans="1:15" ht="54.75" hidden="1" customHeight="1" x14ac:dyDescent="0.2">
      <c r="A54" s="568"/>
      <c r="B54" s="568"/>
      <c r="C54" s="551"/>
      <c r="D54" s="551"/>
      <c r="E54" s="294"/>
      <c r="F54" s="265"/>
      <c r="G54" s="290"/>
      <c r="H54" s="554" t="s">
        <v>338</v>
      </c>
      <c r="I54" s="569"/>
      <c r="J54" s="561"/>
      <c r="K54" s="281"/>
      <c r="L54" s="272"/>
      <c r="M54" s="280"/>
      <c r="N54" s="280"/>
      <c r="O54" s="279"/>
    </row>
    <row r="55" spans="1:15" ht="54.75" hidden="1" customHeight="1" x14ac:dyDescent="0.2">
      <c r="A55" s="568"/>
      <c r="B55" s="568"/>
      <c r="C55" s="551"/>
      <c r="D55" s="551"/>
      <c r="E55" s="294"/>
      <c r="F55" s="265"/>
      <c r="G55" s="276"/>
      <c r="H55" s="555"/>
      <c r="I55" s="569"/>
      <c r="J55" s="562"/>
      <c r="K55" s="281"/>
      <c r="L55" s="272"/>
      <c r="M55" s="280"/>
      <c r="N55" s="280"/>
      <c r="O55" s="279"/>
    </row>
    <row r="56" spans="1:15" ht="54.75" hidden="1" customHeight="1" x14ac:dyDescent="0.2">
      <c r="A56" s="568"/>
      <c r="B56" s="568"/>
      <c r="C56" s="551"/>
      <c r="D56" s="551"/>
      <c r="E56" s="294"/>
      <c r="F56" s="265"/>
      <c r="G56" s="290"/>
      <c r="H56" s="554" t="s">
        <v>338</v>
      </c>
      <c r="I56" s="569"/>
      <c r="J56" s="561"/>
      <c r="K56" s="281"/>
      <c r="L56" s="272"/>
      <c r="M56" s="280"/>
      <c r="N56" s="280"/>
      <c r="O56" s="279"/>
    </row>
    <row r="57" spans="1:15" ht="54.75" hidden="1" customHeight="1" x14ac:dyDescent="0.2">
      <c r="A57" s="568"/>
      <c r="B57" s="568"/>
      <c r="C57" s="551"/>
      <c r="D57" s="551"/>
      <c r="E57" s="294"/>
      <c r="F57" s="265"/>
      <c r="G57" s="276"/>
      <c r="H57" s="555"/>
      <c r="I57" s="569"/>
      <c r="J57" s="562"/>
      <c r="K57" s="281"/>
      <c r="L57" s="272"/>
      <c r="M57" s="280"/>
      <c r="N57" s="280"/>
      <c r="O57" s="279"/>
    </row>
    <row r="58" spans="1:15" ht="54.75" hidden="1" customHeight="1" x14ac:dyDescent="0.2">
      <c r="A58" s="568"/>
      <c r="B58" s="568"/>
      <c r="C58" s="551"/>
      <c r="D58" s="551"/>
      <c r="E58" s="294"/>
      <c r="F58" s="265"/>
      <c r="G58" s="290"/>
      <c r="H58" s="554" t="s">
        <v>338</v>
      </c>
      <c r="I58" s="569"/>
      <c r="J58" s="561"/>
      <c r="K58" s="281"/>
      <c r="L58" s="272"/>
      <c r="M58" s="280"/>
      <c r="N58" s="280"/>
      <c r="O58" s="279"/>
    </row>
    <row r="59" spans="1:15" ht="54.75" hidden="1" customHeight="1" x14ac:dyDescent="0.2">
      <c r="A59" s="568"/>
      <c r="B59" s="568"/>
      <c r="C59" s="551"/>
      <c r="D59" s="551"/>
      <c r="E59" s="294"/>
      <c r="F59" s="265"/>
      <c r="G59" s="276"/>
      <c r="H59" s="555"/>
      <c r="I59" s="569"/>
      <c r="J59" s="562"/>
      <c r="K59" s="281"/>
      <c r="L59" s="272"/>
      <c r="M59" s="280"/>
      <c r="N59" s="280"/>
      <c r="O59" s="279"/>
    </row>
    <row r="60" spans="1:15" ht="54.75" hidden="1" customHeight="1" x14ac:dyDescent="0.2">
      <c r="A60" s="568"/>
      <c r="B60" s="568"/>
      <c r="C60" s="551"/>
      <c r="D60" s="551"/>
      <c r="E60" s="294"/>
      <c r="F60" s="265"/>
      <c r="G60" s="290"/>
      <c r="H60" s="554" t="s">
        <v>338</v>
      </c>
      <c r="I60" s="569"/>
      <c r="J60" s="561"/>
      <c r="K60" s="281"/>
      <c r="L60" s="272"/>
      <c r="M60" s="280"/>
      <c r="N60" s="280"/>
      <c r="O60" s="279"/>
    </row>
    <row r="61" spans="1:15" ht="54.75" hidden="1" customHeight="1" x14ac:dyDescent="0.2">
      <c r="A61" s="568"/>
      <c r="B61" s="568"/>
      <c r="C61" s="551"/>
      <c r="D61" s="551"/>
      <c r="E61" s="294"/>
      <c r="F61" s="265"/>
      <c r="G61" s="276"/>
      <c r="H61" s="555"/>
      <c r="I61" s="569"/>
      <c r="J61" s="562"/>
      <c r="K61" s="281"/>
      <c r="L61" s="272"/>
      <c r="M61" s="280"/>
      <c r="N61" s="280"/>
      <c r="O61" s="279"/>
    </row>
    <row r="62" spans="1:15" ht="55.5" hidden="1" customHeight="1" x14ac:dyDescent="0.2">
      <c r="A62" s="568"/>
      <c r="B62" s="568"/>
      <c r="C62" s="551"/>
      <c r="D62" s="551"/>
      <c r="E62" s="294"/>
      <c r="F62" s="265"/>
      <c r="G62" s="290"/>
      <c r="H62" s="554" t="s">
        <v>338</v>
      </c>
      <c r="I62" s="569"/>
      <c r="J62" s="561"/>
      <c r="K62" s="281"/>
      <c r="L62" s="272"/>
      <c r="M62" s="280"/>
      <c r="N62" s="280"/>
      <c r="O62" s="279"/>
    </row>
    <row r="63" spans="1:15" ht="15" hidden="1" x14ac:dyDescent="0.2">
      <c r="A63" s="568"/>
      <c r="B63" s="568"/>
      <c r="C63" s="551"/>
      <c r="D63" s="551"/>
      <c r="E63" s="294"/>
      <c r="F63" s="265"/>
      <c r="G63" s="276"/>
      <c r="H63" s="555"/>
      <c r="I63" s="569"/>
      <c r="J63" s="562"/>
      <c r="K63" s="281"/>
      <c r="L63" s="272"/>
      <c r="M63" s="280"/>
      <c r="N63" s="280"/>
      <c r="O63" s="279"/>
    </row>
    <row r="64" spans="1:15" ht="54" hidden="1" customHeight="1" x14ac:dyDescent="0.2">
      <c r="A64" s="568"/>
      <c r="B64" s="568"/>
      <c r="C64" s="551"/>
      <c r="D64" s="551"/>
      <c r="E64" s="294"/>
      <c r="F64" s="265"/>
      <c r="G64" s="290"/>
      <c r="H64" s="554" t="s">
        <v>338</v>
      </c>
      <c r="I64" s="569"/>
      <c r="J64" s="561"/>
      <c r="K64" s="281"/>
      <c r="L64" s="272"/>
      <c r="M64" s="280"/>
      <c r="N64" s="280"/>
      <c r="O64" s="279"/>
    </row>
    <row r="65" spans="1:15" ht="48" hidden="1" customHeight="1" x14ac:dyDescent="0.2">
      <c r="A65" s="568"/>
      <c r="B65" s="568"/>
      <c r="C65" s="551"/>
      <c r="D65" s="551"/>
      <c r="E65" s="294"/>
      <c r="F65" s="265"/>
      <c r="G65" s="276"/>
      <c r="H65" s="555"/>
      <c r="I65" s="569"/>
      <c r="J65" s="562"/>
      <c r="K65" s="281"/>
      <c r="L65" s="272"/>
      <c r="M65" s="280"/>
      <c r="N65" s="280"/>
      <c r="O65" s="279"/>
    </row>
    <row r="66" spans="1:15" ht="32" hidden="1" customHeight="1" x14ac:dyDescent="0.2">
      <c r="A66" s="568"/>
      <c r="B66" s="568"/>
      <c r="C66" s="551"/>
      <c r="D66" s="551"/>
      <c r="E66" s="294"/>
      <c r="F66" s="265"/>
      <c r="G66" s="290"/>
      <c r="H66" s="554" t="s">
        <v>338</v>
      </c>
      <c r="I66" s="569"/>
      <c r="J66" s="561"/>
      <c r="K66" s="281"/>
      <c r="L66" s="272"/>
      <c r="M66" s="280"/>
      <c r="N66" s="280"/>
      <c r="O66" s="279"/>
    </row>
    <row r="67" spans="1:15" ht="48" hidden="1" customHeight="1" x14ac:dyDescent="0.2">
      <c r="A67" s="568"/>
      <c r="B67" s="568"/>
      <c r="C67" s="551"/>
      <c r="D67" s="551"/>
      <c r="E67" s="294"/>
      <c r="F67" s="265"/>
      <c r="G67" s="276"/>
      <c r="H67" s="555"/>
      <c r="I67" s="569"/>
      <c r="J67" s="562"/>
      <c r="K67" s="281"/>
      <c r="L67" s="272"/>
      <c r="M67" s="280"/>
      <c r="N67" s="280"/>
      <c r="O67" s="279"/>
    </row>
    <row r="68" spans="1:15" ht="15" hidden="1" x14ac:dyDescent="0.2">
      <c r="A68" s="568"/>
      <c r="B68" s="568"/>
      <c r="C68" s="551"/>
      <c r="D68" s="551"/>
      <c r="E68" s="294"/>
      <c r="F68" s="265"/>
      <c r="G68" s="290"/>
      <c r="H68" s="554" t="s">
        <v>338</v>
      </c>
      <c r="I68" s="569"/>
      <c r="J68" s="561"/>
      <c r="K68" s="281"/>
      <c r="L68" s="272"/>
      <c r="M68" s="280"/>
      <c r="N68" s="280"/>
      <c r="O68" s="279"/>
    </row>
    <row r="69" spans="1:15" ht="15" hidden="1" x14ac:dyDescent="0.2">
      <c r="A69" s="568"/>
      <c r="B69" s="568"/>
      <c r="C69" s="551"/>
      <c r="D69" s="551"/>
      <c r="E69" s="294"/>
      <c r="F69" s="265"/>
      <c r="G69" s="276"/>
      <c r="H69" s="555"/>
      <c r="I69" s="569"/>
      <c r="J69" s="562"/>
      <c r="K69" s="281"/>
      <c r="L69" s="272"/>
      <c r="M69" s="280"/>
      <c r="N69" s="280"/>
      <c r="O69" s="279"/>
    </row>
    <row r="70" spans="1:15" ht="25.5" hidden="1" customHeight="1" x14ac:dyDescent="0.2">
      <c r="A70" s="568"/>
      <c r="B70" s="568"/>
      <c r="C70" s="551"/>
      <c r="D70" s="551"/>
      <c r="E70" s="294"/>
      <c r="F70" s="265"/>
      <c r="G70" s="282"/>
      <c r="H70" s="554" t="s">
        <v>338</v>
      </c>
      <c r="I70" s="569"/>
      <c r="J70" s="561"/>
      <c r="K70" s="281"/>
      <c r="L70" s="272"/>
      <c r="M70" s="280"/>
      <c r="N70" s="280"/>
      <c r="O70" s="279"/>
    </row>
    <row r="71" spans="1:15" ht="15" hidden="1" x14ac:dyDescent="0.2">
      <c r="A71" s="568"/>
      <c r="B71" s="568"/>
      <c r="C71" s="551"/>
      <c r="D71" s="551"/>
      <c r="E71" s="294"/>
      <c r="F71" s="265"/>
      <c r="G71" s="276"/>
      <c r="H71" s="555"/>
      <c r="I71" s="569"/>
      <c r="J71" s="562"/>
      <c r="K71" s="281"/>
      <c r="L71" s="272"/>
      <c r="M71" s="280"/>
      <c r="N71" s="280"/>
      <c r="O71" s="279"/>
    </row>
    <row r="72" spans="1:15" ht="72.75" hidden="1" customHeight="1" x14ac:dyDescent="0.2">
      <c r="A72" s="568"/>
      <c r="B72" s="568"/>
      <c r="C72" s="551"/>
      <c r="D72" s="551"/>
      <c r="E72" s="294"/>
      <c r="F72" s="265"/>
      <c r="G72" s="291"/>
      <c r="H72" s="554" t="s">
        <v>338</v>
      </c>
      <c r="I72" s="569"/>
      <c r="J72" s="561"/>
      <c r="K72" s="281"/>
      <c r="L72" s="272"/>
      <c r="M72" s="280"/>
      <c r="N72" s="280"/>
      <c r="O72" s="279"/>
    </row>
    <row r="73" spans="1:15" ht="44.25" hidden="1" customHeight="1" x14ac:dyDescent="0.2">
      <c r="A73" s="568"/>
      <c r="B73" s="568"/>
      <c r="C73" s="551"/>
      <c r="D73" s="551"/>
      <c r="E73" s="294"/>
      <c r="F73" s="265"/>
      <c r="G73" s="276"/>
      <c r="H73" s="555"/>
      <c r="I73" s="569"/>
      <c r="J73" s="562"/>
      <c r="K73" s="281"/>
      <c r="L73" s="272"/>
      <c r="M73" s="280"/>
      <c r="N73" s="280"/>
      <c r="O73" s="279"/>
    </row>
    <row r="74" spans="1:15" ht="27.75" hidden="1" customHeight="1" x14ac:dyDescent="0.2">
      <c r="A74" s="568"/>
      <c r="B74" s="568"/>
      <c r="C74" s="551"/>
      <c r="D74" s="551"/>
      <c r="E74" s="293"/>
      <c r="F74" s="265"/>
      <c r="G74" s="290"/>
      <c r="H74" s="554" t="s">
        <v>338</v>
      </c>
      <c r="I74" s="569"/>
      <c r="J74" s="561"/>
      <c r="K74" s="281"/>
      <c r="L74" s="272"/>
      <c r="M74" s="280"/>
      <c r="N74" s="280"/>
      <c r="O74" s="279"/>
    </row>
    <row r="75" spans="1:15" ht="40.5" hidden="1" customHeight="1" x14ac:dyDescent="0.2">
      <c r="A75" s="568"/>
      <c r="B75" s="568"/>
      <c r="C75" s="551"/>
      <c r="D75" s="551"/>
      <c r="E75" s="292"/>
      <c r="F75" s="265"/>
      <c r="G75" s="276"/>
      <c r="H75" s="555"/>
      <c r="I75" s="555"/>
      <c r="J75" s="562"/>
      <c r="K75" s="281"/>
      <c r="L75" s="272"/>
      <c r="M75" s="280"/>
      <c r="N75" s="280"/>
      <c r="O75" s="279"/>
    </row>
    <row r="76" spans="1:15" ht="45" hidden="1" customHeight="1" x14ac:dyDescent="0.2">
      <c r="A76" s="568"/>
      <c r="B76" s="568"/>
      <c r="C76" s="551"/>
      <c r="D76" s="551"/>
      <c r="E76" s="286"/>
      <c r="F76" s="265"/>
      <c r="G76" s="291"/>
      <c r="H76" s="554" t="s">
        <v>337</v>
      </c>
      <c r="I76" s="559"/>
      <c r="J76" s="561"/>
      <c r="K76" s="281"/>
      <c r="L76" s="272"/>
      <c r="M76" s="280"/>
      <c r="N76" s="280"/>
      <c r="O76" s="279"/>
    </row>
    <row r="77" spans="1:15" ht="36.75" hidden="1" customHeight="1" x14ac:dyDescent="0.2">
      <c r="A77" s="568"/>
      <c r="B77" s="568"/>
      <c r="C77" s="551"/>
      <c r="D77" s="551"/>
      <c r="E77" s="286"/>
      <c r="F77" s="265"/>
      <c r="G77" s="276"/>
      <c r="H77" s="555"/>
      <c r="I77" s="567"/>
      <c r="J77" s="562"/>
      <c r="K77" s="281"/>
      <c r="L77" s="272"/>
      <c r="M77" s="280"/>
      <c r="N77" s="280"/>
      <c r="O77" s="279"/>
    </row>
    <row r="78" spans="1:15" ht="86.25" hidden="1" customHeight="1" x14ac:dyDescent="0.2">
      <c r="A78" s="568"/>
      <c r="B78" s="568"/>
      <c r="C78" s="551"/>
      <c r="D78" s="551"/>
      <c r="E78" s="286"/>
      <c r="F78" s="265"/>
      <c r="G78" s="291"/>
      <c r="H78" s="554" t="s">
        <v>336</v>
      </c>
      <c r="I78" s="567"/>
      <c r="J78" s="561"/>
      <c r="K78" s="281"/>
      <c r="L78" s="272"/>
      <c r="M78" s="280"/>
      <c r="N78" s="280"/>
      <c r="O78" s="279"/>
    </row>
    <row r="79" spans="1:15" ht="41.25" hidden="1" customHeight="1" x14ac:dyDescent="0.2">
      <c r="A79" s="568"/>
      <c r="B79" s="568"/>
      <c r="C79" s="551"/>
      <c r="D79" s="551"/>
      <c r="E79" s="286"/>
      <c r="F79" s="265"/>
      <c r="G79" s="276"/>
      <c r="H79" s="555"/>
      <c r="I79" s="567"/>
      <c r="J79" s="562"/>
      <c r="K79" s="281"/>
      <c r="L79" s="272"/>
      <c r="M79" s="280"/>
      <c r="N79" s="280"/>
      <c r="O79" s="279"/>
    </row>
    <row r="80" spans="1:15" ht="38.25" hidden="1" customHeight="1" x14ac:dyDescent="0.2">
      <c r="A80" s="568"/>
      <c r="B80" s="568"/>
      <c r="C80" s="551"/>
      <c r="D80" s="551"/>
      <c r="E80" s="286"/>
      <c r="F80" s="265"/>
      <c r="G80" s="290"/>
      <c r="H80" s="554" t="s">
        <v>335</v>
      </c>
      <c r="I80" s="567"/>
      <c r="J80" s="561"/>
      <c r="K80" s="281"/>
      <c r="L80" s="272"/>
      <c r="M80" s="280"/>
      <c r="N80" s="280"/>
      <c r="O80" s="279"/>
    </row>
    <row r="81" spans="1:15" ht="15" hidden="1" x14ac:dyDescent="0.2">
      <c r="A81" s="568"/>
      <c r="B81" s="568"/>
      <c r="C81" s="551"/>
      <c r="D81" s="551"/>
      <c r="E81" s="286"/>
      <c r="F81" s="265"/>
      <c r="G81" s="276"/>
      <c r="H81" s="555"/>
      <c r="I81" s="560"/>
      <c r="J81" s="562"/>
      <c r="K81" s="281"/>
      <c r="L81" s="272"/>
      <c r="M81" s="280"/>
      <c r="N81" s="280"/>
      <c r="O81" s="279"/>
    </row>
    <row r="82" spans="1:15" ht="45" hidden="1" customHeight="1" x14ac:dyDescent="0.2">
      <c r="A82" s="568"/>
      <c r="B82" s="568"/>
      <c r="C82" s="551"/>
      <c r="D82" s="551"/>
      <c r="E82" s="286"/>
      <c r="F82" s="265"/>
      <c r="G82" s="282"/>
      <c r="H82" s="554" t="s">
        <v>320</v>
      </c>
      <c r="I82" s="566"/>
      <c r="J82" s="561"/>
      <c r="K82" s="281"/>
      <c r="L82" s="272"/>
      <c r="M82" s="280"/>
      <c r="N82" s="280"/>
      <c r="O82" s="279"/>
    </row>
    <row r="83" spans="1:15" ht="34" hidden="1" customHeight="1" x14ac:dyDescent="0.2">
      <c r="A83" s="568"/>
      <c r="B83" s="568"/>
      <c r="C83" s="551"/>
      <c r="D83" s="551"/>
      <c r="E83" s="286"/>
      <c r="F83" s="265"/>
      <c r="G83" s="276"/>
      <c r="H83" s="555"/>
      <c r="I83" s="566"/>
      <c r="J83" s="562"/>
      <c r="K83" s="281"/>
      <c r="L83" s="272"/>
      <c r="M83" s="280"/>
      <c r="N83" s="280"/>
      <c r="O83" s="279"/>
    </row>
    <row r="84" spans="1:15" ht="56.25" hidden="1" customHeight="1" x14ac:dyDescent="0.2">
      <c r="A84" s="568"/>
      <c r="B84" s="568"/>
      <c r="C84" s="551"/>
      <c r="D84" s="551"/>
      <c r="E84" s="283"/>
      <c r="F84" s="265"/>
      <c r="G84" s="282"/>
      <c r="H84" s="554" t="s">
        <v>320</v>
      </c>
      <c r="I84" s="566"/>
      <c r="J84" s="561"/>
      <c r="K84" s="281"/>
      <c r="L84" s="272"/>
      <c r="M84" s="280"/>
      <c r="N84" s="280"/>
      <c r="O84" s="279"/>
    </row>
    <row r="85" spans="1:15" ht="34" hidden="1" customHeight="1" x14ac:dyDescent="0.2">
      <c r="A85" s="568"/>
      <c r="B85" s="568"/>
      <c r="C85" s="551"/>
      <c r="D85" s="551"/>
      <c r="E85" s="278"/>
      <c r="F85" s="265"/>
      <c r="G85" s="276"/>
      <c r="H85" s="555"/>
      <c r="I85" s="566"/>
      <c r="J85" s="562"/>
      <c r="K85" s="281"/>
      <c r="L85" s="272"/>
      <c r="M85" s="280"/>
      <c r="N85" s="280"/>
      <c r="O85" s="279"/>
    </row>
    <row r="86" spans="1:15" ht="121" hidden="1" customHeight="1" x14ac:dyDescent="0.2">
      <c r="A86" s="568"/>
      <c r="B86" s="568"/>
      <c r="C86" s="551"/>
      <c r="D86" s="551"/>
      <c r="E86" s="286"/>
      <c r="F86" s="277"/>
      <c r="G86" s="288"/>
      <c r="H86" s="554" t="s">
        <v>334</v>
      </c>
      <c r="I86" s="559"/>
      <c r="J86" s="561"/>
      <c r="K86" s="287"/>
      <c r="L86" s="273"/>
      <c r="M86" s="287"/>
      <c r="N86" s="280"/>
      <c r="O86" s="279"/>
    </row>
    <row r="87" spans="1:15" ht="104.25" hidden="1" customHeight="1" x14ac:dyDescent="0.2">
      <c r="A87" s="568"/>
      <c r="B87" s="568"/>
      <c r="C87" s="551"/>
      <c r="D87" s="551"/>
      <c r="E87" s="286"/>
      <c r="F87" s="277"/>
      <c r="G87" s="285"/>
      <c r="H87" s="555"/>
      <c r="I87" s="560"/>
      <c r="J87" s="562"/>
      <c r="K87" s="284"/>
      <c r="L87" s="273"/>
      <c r="M87" s="284"/>
      <c r="N87" s="280"/>
      <c r="O87" s="279"/>
    </row>
    <row r="88" spans="1:15" ht="34" hidden="1" customHeight="1" x14ac:dyDescent="0.2">
      <c r="A88" s="568"/>
      <c r="B88" s="568"/>
      <c r="C88" s="551"/>
      <c r="D88" s="557"/>
      <c r="E88" s="283"/>
      <c r="F88" s="277"/>
      <c r="G88" s="282"/>
      <c r="H88" s="563" t="s">
        <v>333</v>
      </c>
      <c r="I88" s="564"/>
      <c r="J88" s="561"/>
      <c r="K88" s="281"/>
      <c r="L88" s="272"/>
      <c r="M88" s="280"/>
      <c r="N88" s="280"/>
      <c r="O88" s="279"/>
    </row>
    <row r="89" spans="1:15" ht="111" hidden="1" customHeight="1" x14ac:dyDescent="0.2">
      <c r="A89" s="568"/>
      <c r="B89" s="568"/>
      <c r="C89" s="551"/>
      <c r="D89" s="558"/>
      <c r="E89" s="278"/>
      <c r="F89" s="277"/>
      <c r="G89" s="276"/>
      <c r="H89" s="563"/>
      <c r="I89" s="565"/>
      <c r="J89" s="562"/>
      <c r="K89" s="274"/>
      <c r="L89" s="272"/>
      <c r="M89" s="271"/>
      <c r="N89" s="271"/>
      <c r="O89" s="270"/>
    </row>
    <row r="90" spans="1:15" ht="56.25" hidden="1" customHeight="1" x14ac:dyDescent="0.2">
      <c r="A90" s="568"/>
      <c r="B90" s="568"/>
      <c r="C90" s="551" t="s">
        <v>324</v>
      </c>
      <c r="D90" s="551" t="s">
        <v>323</v>
      </c>
      <c r="E90" s="557" t="s">
        <v>332</v>
      </c>
      <c r="F90" s="269" t="s">
        <v>331</v>
      </c>
      <c r="G90" s="552">
        <v>0.8</v>
      </c>
      <c r="H90" s="554" t="s">
        <v>326</v>
      </c>
      <c r="I90" s="556" t="s">
        <v>330</v>
      </c>
      <c r="J90" s="544" t="s">
        <v>318</v>
      </c>
      <c r="K90" s="268"/>
      <c r="L90" s="263"/>
      <c r="M90" s="267"/>
      <c r="N90" s="267"/>
      <c r="O90" s="267"/>
    </row>
    <row r="91" spans="1:15" ht="63" hidden="1" customHeight="1" x14ac:dyDescent="0.2">
      <c r="A91" s="568"/>
      <c r="B91" s="568"/>
      <c r="C91" s="551"/>
      <c r="D91" s="551"/>
      <c r="E91" s="558"/>
      <c r="F91" s="266" t="s">
        <v>329</v>
      </c>
      <c r="G91" s="553"/>
      <c r="H91" s="555"/>
      <c r="I91" s="556"/>
      <c r="J91" s="546"/>
      <c r="K91" s="264"/>
      <c r="L91" s="263"/>
      <c r="M91" s="262"/>
      <c r="N91" s="262"/>
      <c r="O91" s="262"/>
    </row>
    <row r="92" spans="1:15" ht="55.5" hidden="1" customHeight="1" x14ac:dyDescent="0.2">
      <c r="A92" s="568"/>
      <c r="B92" s="568"/>
      <c r="C92" s="551" t="s">
        <v>324</v>
      </c>
      <c r="D92" s="551" t="s">
        <v>323</v>
      </c>
      <c r="E92" s="557" t="s">
        <v>328</v>
      </c>
      <c r="F92" s="266" t="s">
        <v>327</v>
      </c>
      <c r="G92" s="552">
        <v>0.9</v>
      </c>
      <c r="H92" s="554" t="s">
        <v>326</v>
      </c>
      <c r="I92" s="556"/>
      <c r="J92" s="544" t="s">
        <v>318</v>
      </c>
      <c r="K92" s="264"/>
      <c r="L92" s="263"/>
      <c r="M92" s="262"/>
      <c r="N92" s="262"/>
      <c r="O92" s="262"/>
    </row>
    <row r="93" spans="1:15" ht="68.25" hidden="1" customHeight="1" x14ac:dyDescent="0.2">
      <c r="A93" s="568"/>
      <c r="B93" s="568"/>
      <c r="C93" s="551"/>
      <c r="D93" s="551"/>
      <c r="E93" s="558"/>
      <c r="F93" s="266" t="s">
        <v>325</v>
      </c>
      <c r="G93" s="553"/>
      <c r="H93" s="555"/>
      <c r="I93" s="556"/>
      <c r="J93" s="546"/>
      <c r="K93" s="264"/>
      <c r="L93" s="263"/>
      <c r="M93" s="262"/>
      <c r="N93" s="262"/>
      <c r="O93" s="262"/>
    </row>
    <row r="94" spans="1:15" ht="54" hidden="1" customHeight="1" x14ac:dyDescent="0.2">
      <c r="A94" s="568"/>
      <c r="B94" s="568"/>
      <c r="C94" s="551" t="s">
        <v>324</v>
      </c>
      <c r="D94" s="551" t="s">
        <v>323</v>
      </c>
      <c r="E94" s="551" t="s">
        <v>322</v>
      </c>
      <c r="F94" s="265" t="s">
        <v>321</v>
      </c>
      <c r="G94" s="552">
        <v>0.8</v>
      </c>
      <c r="H94" s="554" t="s">
        <v>320</v>
      </c>
      <c r="I94" s="556" t="s">
        <v>319</v>
      </c>
      <c r="J94" s="544" t="s">
        <v>318</v>
      </c>
      <c r="K94" s="264"/>
      <c r="L94" s="263"/>
      <c r="M94" s="262"/>
      <c r="N94" s="262"/>
      <c r="O94" s="262"/>
    </row>
    <row r="95" spans="1:15" ht="66.75" hidden="1" customHeight="1" x14ac:dyDescent="0.2">
      <c r="A95" s="568"/>
      <c r="B95" s="568"/>
      <c r="C95" s="551"/>
      <c r="D95" s="551"/>
      <c r="E95" s="551"/>
      <c r="F95" s="265" t="s">
        <v>317</v>
      </c>
      <c r="G95" s="553"/>
      <c r="H95" s="555"/>
      <c r="I95" s="556"/>
      <c r="J95" s="546"/>
      <c r="K95" s="264"/>
      <c r="L95" s="263"/>
      <c r="M95" s="262"/>
      <c r="N95" s="262"/>
      <c r="O95" s="262"/>
    </row>
    <row r="96" spans="1:15" ht="12.75" hidden="1" customHeight="1" x14ac:dyDescent="0.2">
      <c r="C96" s="261"/>
      <c r="D96" s="261"/>
      <c r="E96" s="261"/>
      <c r="F96" s="261"/>
      <c r="L96" s="260"/>
    </row>
    <row r="97" spans="3:12" ht="12.75" hidden="1" customHeight="1" x14ac:dyDescent="0.2">
      <c r="C97" s="261"/>
      <c r="D97" s="261"/>
      <c r="E97" s="261"/>
      <c r="F97" s="261"/>
      <c r="L97" s="260"/>
    </row>
    <row r="98" spans="3:12" ht="12.75" hidden="1" customHeight="1" x14ac:dyDescent="0.2">
      <c r="C98" s="261"/>
      <c r="D98" s="261"/>
      <c r="E98" s="261"/>
      <c r="F98" s="261"/>
      <c r="L98" s="260"/>
    </row>
    <row r="99" spans="3:12" ht="12.75" hidden="1" customHeight="1" x14ac:dyDescent="0.2">
      <c r="C99" s="261"/>
      <c r="D99" s="261"/>
      <c r="E99" s="261"/>
      <c r="F99" s="261"/>
      <c r="L99" s="260"/>
    </row>
    <row r="100" spans="3:12" ht="12.75" hidden="1" customHeight="1" x14ac:dyDescent="0.2">
      <c r="C100" s="261"/>
      <c r="D100" s="261"/>
      <c r="E100" s="261"/>
      <c r="F100" s="261"/>
      <c r="L100" s="260"/>
    </row>
    <row r="101" spans="3:12" ht="12.75" hidden="1" customHeight="1" x14ac:dyDescent="0.2">
      <c r="C101" s="261"/>
      <c r="D101" s="261"/>
      <c r="E101" s="261"/>
      <c r="F101" s="261"/>
      <c r="L101" s="260"/>
    </row>
    <row r="102" spans="3:12" ht="12.75" hidden="1" customHeight="1" x14ac:dyDescent="0.2">
      <c r="C102" s="261"/>
      <c r="D102" s="261"/>
      <c r="E102" s="261"/>
      <c r="F102" s="261"/>
      <c r="L102" s="260"/>
    </row>
    <row r="103" spans="3:12" ht="12.75" hidden="1" customHeight="1" x14ac:dyDescent="0.2">
      <c r="C103" s="261"/>
      <c r="D103" s="261"/>
      <c r="E103" s="261"/>
      <c r="F103" s="261"/>
      <c r="L103" s="260"/>
    </row>
    <row r="104" spans="3:12" ht="12.75" hidden="1" customHeight="1" x14ac:dyDescent="0.2">
      <c r="C104" s="261"/>
      <c r="D104" s="261"/>
      <c r="E104" s="261"/>
      <c r="F104" s="261"/>
      <c r="L104" s="260"/>
    </row>
    <row r="105" spans="3:12" ht="12.75" hidden="1" customHeight="1" x14ac:dyDescent="0.2">
      <c r="C105" s="261"/>
      <c r="D105" s="261"/>
      <c r="E105" s="261"/>
      <c r="F105" s="261"/>
      <c r="L105" s="260"/>
    </row>
    <row r="106" spans="3:12" ht="12.75" hidden="1" customHeight="1" x14ac:dyDescent="0.2">
      <c r="C106" s="261"/>
      <c r="D106" s="261"/>
      <c r="E106" s="261"/>
      <c r="F106" s="261"/>
      <c r="L106" s="260"/>
    </row>
    <row r="107" spans="3:12" ht="12.75" hidden="1" customHeight="1" x14ac:dyDescent="0.2">
      <c r="C107" s="261"/>
      <c r="D107" s="261"/>
      <c r="E107" s="261"/>
      <c r="F107" s="261"/>
      <c r="L107" s="260"/>
    </row>
    <row r="108" spans="3:12" ht="12.75" hidden="1" customHeight="1" x14ac:dyDescent="0.2">
      <c r="C108" s="261"/>
      <c r="D108" s="261"/>
      <c r="E108" s="261"/>
      <c r="F108" s="261"/>
      <c r="L108" s="260"/>
    </row>
    <row r="109" spans="3:12" ht="12.75" hidden="1" customHeight="1" x14ac:dyDescent="0.2">
      <c r="C109" s="261"/>
      <c r="D109" s="261"/>
      <c r="E109" s="261"/>
      <c r="F109" s="261"/>
      <c r="L109" s="260"/>
    </row>
    <row r="110" spans="3:12" ht="12.75" hidden="1" customHeight="1" x14ac:dyDescent="0.2">
      <c r="C110" s="261"/>
      <c r="D110" s="261"/>
      <c r="E110" s="261"/>
      <c r="F110" s="261"/>
      <c r="L110" s="260"/>
    </row>
    <row r="111" spans="3:12" ht="12.75" hidden="1" customHeight="1" x14ac:dyDescent="0.2">
      <c r="C111" s="261"/>
      <c r="D111" s="261"/>
      <c r="E111" s="261"/>
      <c r="F111" s="261"/>
      <c r="L111" s="260"/>
    </row>
    <row r="112" spans="3:12" ht="12.75" hidden="1" customHeight="1" x14ac:dyDescent="0.2">
      <c r="C112" s="261"/>
      <c r="D112" s="261"/>
      <c r="E112" s="261"/>
      <c r="F112" s="261"/>
      <c r="L112" s="260"/>
    </row>
    <row r="113" spans="3:12" ht="12.75" hidden="1" customHeight="1" x14ac:dyDescent="0.2">
      <c r="C113" s="261"/>
      <c r="D113" s="261"/>
      <c r="E113" s="261"/>
      <c r="F113" s="261"/>
      <c r="L113" s="260"/>
    </row>
    <row r="114" spans="3:12" ht="12.75" hidden="1" customHeight="1" x14ac:dyDescent="0.2">
      <c r="C114" s="261"/>
      <c r="D114" s="261"/>
      <c r="E114" s="261"/>
      <c r="F114" s="261"/>
      <c r="L114" s="260"/>
    </row>
    <row r="115" spans="3:12" ht="12.75" hidden="1" customHeight="1" x14ac:dyDescent="0.2">
      <c r="C115" s="261"/>
      <c r="D115" s="261"/>
      <c r="E115" s="261"/>
      <c r="F115" s="261"/>
      <c r="L115" s="260"/>
    </row>
    <row r="116" spans="3:12" ht="12.75" hidden="1" customHeight="1" x14ac:dyDescent="0.2">
      <c r="C116" s="261"/>
      <c r="D116" s="261"/>
      <c r="E116" s="261"/>
      <c r="F116" s="261"/>
      <c r="L116" s="260"/>
    </row>
    <row r="117" spans="3:12" ht="12.75" hidden="1" customHeight="1" x14ac:dyDescent="0.2">
      <c r="C117" s="261"/>
      <c r="D117" s="261"/>
      <c r="E117" s="261"/>
      <c r="F117" s="261"/>
      <c r="L117" s="260"/>
    </row>
    <row r="118" spans="3:12" ht="12.75" hidden="1" customHeight="1" x14ac:dyDescent="0.2">
      <c r="C118" s="261"/>
      <c r="D118" s="261"/>
      <c r="E118" s="261"/>
      <c r="F118" s="261"/>
      <c r="L118" s="260"/>
    </row>
    <row r="119" spans="3:12" ht="12.75" hidden="1" customHeight="1" x14ac:dyDescent="0.2">
      <c r="C119" s="261"/>
      <c r="D119" s="261"/>
      <c r="E119" s="261"/>
      <c r="F119" s="261"/>
      <c r="L119" s="260"/>
    </row>
    <row r="120" spans="3:12" ht="12.75" hidden="1" customHeight="1" x14ac:dyDescent="0.2">
      <c r="C120" s="261"/>
      <c r="D120" s="261"/>
      <c r="E120" s="261"/>
      <c r="F120" s="261"/>
      <c r="L120" s="260"/>
    </row>
    <row r="121" spans="3:12" ht="12.75" hidden="1" customHeight="1" x14ac:dyDescent="0.2">
      <c r="C121" s="261"/>
      <c r="D121" s="261"/>
      <c r="E121" s="261"/>
      <c r="F121" s="261"/>
      <c r="L121" s="260"/>
    </row>
    <row r="122" spans="3:12" ht="12.75" hidden="1" customHeight="1" x14ac:dyDescent="0.2">
      <c r="C122" s="261"/>
      <c r="D122" s="261"/>
      <c r="E122" s="261"/>
      <c r="F122" s="261"/>
      <c r="L122" s="260"/>
    </row>
    <row r="123" spans="3:12" ht="12.75" hidden="1" customHeight="1" x14ac:dyDescent="0.2">
      <c r="C123" s="261"/>
      <c r="D123" s="261"/>
      <c r="E123" s="261"/>
      <c r="F123" s="261"/>
      <c r="L123" s="260"/>
    </row>
    <row r="124" spans="3:12" ht="12.75" hidden="1" customHeight="1" x14ac:dyDescent="0.2">
      <c r="C124" s="261"/>
      <c r="D124" s="261"/>
      <c r="E124" s="261"/>
      <c r="F124" s="261"/>
      <c r="L124" s="260"/>
    </row>
    <row r="125" spans="3:12" ht="12.75" hidden="1" customHeight="1" x14ac:dyDescent="0.2">
      <c r="C125" s="261"/>
      <c r="D125" s="261"/>
      <c r="E125" s="261"/>
      <c r="F125" s="261"/>
      <c r="L125" s="260"/>
    </row>
    <row r="126" spans="3:12" ht="12.75" hidden="1" customHeight="1" x14ac:dyDescent="0.2">
      <c r="C126" s="261"/>
      <c r="D126" s="261"/>
      <c r="E126" s="261"/>
      <c r="F126" s="261"/>
      <c r="L126" s="260"/>
    </row>
    <row r="127" spans="3:12" ht="12.75" hidden="1" customHeight="1" x14ac:dyDescent="0.2">
      <c r="G127" s="257"/>
      <c r="H127" s="257"/>
      <c r="I127" s="257"/>
      <c r="J127" s="257"/>
      <c r="L127" s="260"/>
    </row>
    <row r="128" spans="3:12" ht="12.75" hidden="1" customHeight="1" x14ac:dyDescent="0.2">
      <c r="G128" s="257"/>
      <c r="H128" s="257"/>
      <c r="I128" s="257"/>
      <c r="J128" s="257"/>
      <c r="L128" s="260"/>
    </row>
    <row r="129" spans="7:12" ht="12.75" hidden="1" customHeight="1" x14ac:dyDescent="0.2">
      <c r="G129" s="257"/>
      <c r="H129" s="257"/>
      <c r="I129" s="257"/>
      <c r="J129" s="257"/>
      <c r="L129" s="260"/>
    </row>
    <row r="130" spans="7:12" ht="12.75" hidden="1" customHeight="1" x14ac:dyDescent="0.2">
      <c r="G130" s="257"/>
      <c r="H130" s="257"/>
      <c r="I130" s="257"/>
      <c r="J130" s="257"/>
      <c r="L130" s="260"/>
    </row>
    <row r="131" spans="7:12" ht="12.75" hidden="1" customHeight="1" x14ac:dyDescent="0.2">
      <c r="G131" s="257"/>
      <c r="H131" s="257"/>
      <c r="I131" s="257"/>
      <c r="J131" s="257"/>
      <c r="L131" s="260"/>
    </row>
    <row r="132" spans="7:12" x14ac:dyDescent="0.2">
      <c r="G132" s="257"/>
      <c r="H132" s="257"/>
      <c r="I132" s="257"/>
      <c r="J132" s="257"/>
    </row>
    <row r="133" spans="7:12" x14ac:dyDescent="0.2">
      <c r="G133" s="257"/>
      <c r="H133" s="257"/>
      <c r="I133" s="257"/>
      <c r="J133" s="257"/>
    </row>
    <row r="134" spans="7:12" x14ac:dyDescent="0.2">
      <c r="G134" s="257"/>
      <c r="H134" s="257"/>
      <c r="I134" s="257"/>
      <c r="J134" s="257"/>
    </row>
    <row r="135" spans="7:12" x14ac:dyDescent="0.2">
      <c r="G135" s="257"/>
      <c r="H135" s="257"/>
      <c r="I135" s="257"/>
      <c r="J135" s="257"/>
    </row>
    <row r="136" spans="7:12" x14ac:dyDescent="0.2">
      <c r="G136" s="257"/>
      <c r="H136" s="257"/>
      <c r="I136" s="257"/>
      <c r="J136" s="257"/>
    </row>
    <row r="137" spans="7:12" x14ac:dyDescent="0.2">
      <c r="G137" s="257"/>
      <c r="H137" s="257"/>
      <c r="I137" s="257"/>
      <c r="J137" s="257"/>
    </row>
    <row r="138" spans="7:12" x14ac:dyDescent="0.2">
      <c r="G138" s="257"/>
      <c r="H138" s="257"/>
      <c r="I138" s="257"/>
      <c r="J138" s="257"/>
    </row>
    <row r="139" spans="7:12" x14ac:dyDescent="0.2">
      <c r="G139" s="257"/>
      <c r="H139" s="257"/>
      <c r="I139" s="257"/>
      <c r="J139" s="257"/>
    </row>
    <row r="140" spans="7:12" x14ac:dyDescent="0.2">
      <c r="G140" s="257"/>
      <c r="H140" s="257"/>
      <c r="I140" s="257"/>
      <c r="J140" s="257"/>
    </row>
    <row r="141" spans="7:12" x14ac:dyDescent="0.2">
      <c r="G141" s="257"/>
      <c r="H141" s="257"/>
      <c r="I141" s="257"/>
      <c r="J141" s="257"/>
    </row>
    <row r="142" spans="7:12" x14ac:dyDescent="0.2">
      <c r="G142" s="257"/>
      <c r="H142" s="257"/>
      <c r="I142" s="257"/>
      <c r="J142" s="257"/>
    </row>
    <row r="143" spans="7:12" x14ac:dyDescent="0.2">
      <c r="G143" s="257"/>
      <c r="H143" s="257"/>
      <c r="I143" s="257"/>
      <c r="J143" s="257"/>
    </row>
    <row r="144" spans="7:12" x14ac:dyDescent="0.2">
      <c r="G144" s="257"/>
      <c r="H144" s="257"/>
      <c r="I144" s="257"/>
      <c r="J144" s="257"/>
    </row>
    <row r="145" s="257" customFormat="1" x14ac:dyDescent="0.2"/>
    <row r="146" s="257" customFormat="1" x14ac:dyDescent="0.2"/>
    <row r="147" s="257" customFormat="1" x14ac:dyDescent="0.2"/>
  </sheetData>
  <mergeCells count="199">
    <mergeCell ref="B12:B21"/>
    <mergeCell ref="A12:A21"/>
    <mergeCell ref="A2:AH6"/>
    <mergeCell ref="A9:A11"/>
    <mergeCell ref="B9:B11"/>
    <mergeCell ref="C9:C11"/>
    <mergeCell ref="D9:D11"/>
    <mergeCell ref="E9:E11"/>
    <mergeCell ref="F9:F11"/>
    <mergeCell ref="G9:G11"/>
    <mergeCell ref="H9:H11"/>
    <mergeCell ref="I9:I11"/>
    <mergeCell ref="C16:C17"/>
    <mergeCell ref="H16:H17"/>
    <mergeCell ref="C14:C15"/>
    <mergeCell ref="H14:H15"/>
    <mergeCell ref="J9:J11"/>
    <mergeCell ref="C12:C13"/>
    <mergeCell ref="H12:H13"/>
    <mergeCell ref="I12:I19"/>
    <mergeCell ref="I20:I21"/>
    <mergeCell ref="O10:O11"/>
    <mergeCell ref="N10:N11"/>
    <mergeCell ref="L10:L11"/>
    <mergeCell ref="C22:C23"/>
    <mergeCell ref="D22:D23"/>
    <mergeCell ref="H22:H23"/>
    <mergeCell ref="I22:I29"/>
    <mergeCell ref="J22:J23"/>
    <mergeCell ref="C20:C21"/>
    <mergeCell ref="H20:H21"/>
    <mergeCell ref="C18:C19"/>
    <mergeCell ref="H18:H19"/>
    <mergeCell ref="C28:C29"/>
    <mergeCell ref="D28:D29"/>
    <mergeCell ref="H28:H29"/>
    <mergeCell ref="J28:J29"/>
    <mergeCell ref="C26:C27"/>
    <mergeCell ref="D26:D27"/>
    <mergeCell ref="H26:H27"/>
    <mergeCell ref="J26:J27"/>
    <mergeCell ref="C24:C25"/>
    <mergeCell ref="D24:D25"/>
    <mergeCell ref="H24:H25"/>
    <mergeCell ref="J24:J25"/>
    <mergeCell ref="D12:D21"/>
    <mergeCell ref="C32:C33"/>
    <mergeCell ref="D32:D33"/>
    <mergeCell ref="H32:H33"/>
    <mergeCell ref="J32:J33"/>
    <mergeCell ref="C30:C31"/>
    <mergeCell ref="D30:D31"/>
    <mergeCell ref="H30:H31"/>
    <mergeCell ref="I30:I35"/>
    <mergeCell ref="J30:J31"/>
    <mergeCell ref="C36:C37"/>
    <mergeCell ref="D36:D37"/>
    <mergeCell ref="H36:H37"/>
    <mergeCell ref="I36:I37"/>
    <mergeCell ref="J36:J37"/>
    <mergeCell ref="C34:C35"/>
    <mergeCell ref="D34:D35"/>
    <mergeCell ref="H34:H35"/>
    <mergeCell ref="J34:J35"/>
    <mergeCell ref="C40:C41"/>
    <mergeCell ref="D40:D41"/>
    <mergeCell ref="H40:H41"/>
    <mergeCell ref="J40:J41"/>
    <mergeCell ref="C38:C39"/>
    <mergeCell ref="D38:D39"/>
    <mergeCell ref="H38:H39"/>
    <mergeCell ref="I38:I49"/>
    <mergeCell ref="J38:J39"/>
    <mergeCell ref="C46:C47"/>
    <mergeCell ref="D46:D47"/>
    <mergeCell ref="H46:H47"/>
    <mergeCell ref="J46:J47"/>
    <mergeCell ref="C44:C45"/>
    <mergeCell ref="D44:D45"/>
    <mergeCell ref="H44:H45"/>
    <mergeCell ref="J44:J45"/>
    <mergeCell ref="C42:C43"/>
    <mergeCell ref="D42:D43"/>
    <mergeCell ref="H42:H43"/>
    <mergeCell ref="J42:J43"/>
    <mergeCell ref="C50:C51"/>
    <mergeCell ref="D50:D51"/>
    <mergeCell ref="H50:H51"/>
    <mergeCell ref="I50:I51"/>
    <mergeCell ref="J50:J51"/>
    <mergeCell ref="C48:C49"/>
    <mergeCell ref="D48:D49"/>
    <mergeCell ref="H48:H49"/>
    <mergeCell ref="J48:J49"/>
    <mergeCell ref="C54:C55"/>
    <mergeCell ref="D54:D55"/>
    <mergeCell ref="H54:H55"/>
    <mergeCell ref="J54:J55"/>
    <mergeCell ref="A52:A95"/>
    <mergeCell ref="B52:B95"/>
    <mergeCell ref="C52:C53"/>
    <mergeCell ref="D52:D53"/>
    <mergeCell ref="H52:H53"/>
    <mergeCell ref="I52:I75"/>
    <mergeCell ref="J52:J53"/>
    <mergeCell ref="C62:C63"/>
    <mergeCell ref="D62:D63"/>
    <mergeCell ref="H62:H63"/>
    <mergeCell ref="J62:J63"/>
    <mergeCell ref="J60:J61"/>
    <mergeCell ref="J56:J57"/>
    <mergeCell ref="C60:C61"/>
    <mergeCell ref="D60:D61"/>
    <mergeCell ref="H60:H61"/>
    <mergeCell ref="C58:C59"/>
    <mergeCell ref="D58:D59"/>
    <mergeCell ref="H58:H59"/>
    <mergeCell ref="J58:J59"/>
    <mergeCell ref="C56:C57"/>
    <mergeCell ref="D56:D57"/>
    <mergeCell ref="H56:H57"/>
    <mergeCell ref="C68:C69"/>
    <mergeCell ref="D68:D69"/>
    <mergeCell ref="H68:H69"/>
    <mergeCell ref="J68:J69"/>
    <mergeCell ref="C66:C67"/>
    <mergeCell ref="D66:D67"/>
    <mergeCell ref="H66:H67"/>
    <mergeCell ref="J66:J67"/>
    <mergeCell ref="C64:C65"/>
    <mergeCell ref="D64:D65"/>
    <mergeCell ref="H64:H65"/>
    <mergeCell ref="J64:J65"/>
    <mergeCell ref="J72:J73"/>
    <mergeCell ref="C74:C75"/>
    <mergeCell ref="D74:D75"/>
    <mergeCell ref="H74:H75"/>
    <mergeCell ref="J74:J75"/>
    <mergeCell ref="C72:C73"/>
    <mergeCell ref="D72:D73"/>
    <mergeCell ref="H72:H73"/>
    <mergeCell ref="C70:C71"/>
    <mergeCell ref="D70:D71"/>
    <mergeCell ref="H70:H71"/>
    <mergeCell ref="J70:J71"/>
    <mergeCell ref="J76:J77"/>
    <mergeCell ref="C78:C79"/>
    <mergeCell ref="D78:D79"/>
    <mergeCell ref="H78:H79"/>
    <mergeCell ref="J78:J79"/>
    <mergeCell ref="C76:C77"/>
    <mergeCell ref="D76:D77"/>
    <mergeCell ref="H76:H77"/>
    <mergeCell ref="I76:I81"/>
    <mergeCell ref="J80:J81"/>
    <mergeCell ref="C82:C83"/>
    <mergeCell ref="D82:D83"/>
    <mergeCell ref="H82:H83"/>
    <mergeCell ref="I82:I85"/>
    <mergeCell ref="J82:J83"/>
    <mergeCell ref="C80:C81"/>
    <mergeCell ref="D80:D81"/>
    <mergeCell ref="H80:H81"/>
    <mergeCell ref="C86:C87"/>
    <mergeCell ref="D86:D87"/>
    <mergeCell ref="H86:H87"/>
    <mergeCell ref="I86:I87"/>
    <mergeCell ref="J86:J87"/>
    <mergeCell ref="H88:H89"/>
    <mergeCell ref="I88:I89"/>
    <mergeCell ref="J88:J89"/>
    <mergeCell ref="C84:C85"/>
    <mergeCell ref="D84:D85"/>
    <mergeCell ref="H84:H85"/>
    <mergeCell ref="J84:J85"/>
    <mergeCell ref="M10:M11"/>
    <mergeCell ref="K10:K11"/>
    <mergeCell ref="C94:C95"/>
    <mergeCell ref="D94:D95"/>
    <mergeCell ref="E94:E95"/>
    <mergeCell ref="G94:G95"/>
    <mergeCell ref="H94:H95"/>
    <mergeCell ref="I94:I95"/>
    <mergeCell ref="J94:J95"/>
    <mergeCell ref="C92:C93"/>
    <mergeCell ref="D92:D93"/>
    <mergeCell ref="E92:E93"/>
    <mergeCell ref="G92:G93"/>
    <mergeCell ref="H92:H93"/>
    <mergeCell ref="C88:C89"/>
    <mergeCell ref="D88:D89"/>
    <mergeCell ref="J92:J93"/>
    <mergeCell ref="C90:C91"/>
    <mergeCell ref="D90:D91"/>
    <mergeCell ref="E90:E91"/>
    <mergeCell ref="G90:G91"/>
    <mergeCell ref="H90:H91"/>
    <mergeCell ref="I90:I93"/>
    <mergeCell ref="J90:J91"/>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58B574-E510-BA40-A29F-865DFBA6AEF2}">
  <sheetPr>
    <tabColor theme="4" tint="0.79998168889431442"/>
  </sheetPr>
  <dimension ref="B1:R48"/>
  <sheetViews>
    <sheetView zoomScaleNormal="60" workbookViewId="0">
      <selection activeCell="C13" sqref="C13:C47"/>
    </sheetView>
  </sheetViews>
  <sheetFormatPr baseColWidth="10" defaultColWidth="17.33203125" defaultRowHeight="15" customHeight="1" x14ac:dyDescent="0.2"/>
  <cols>
    <col min="1" max="1" width="4.33203125" style="179" customWidth="1"/>
    <col min="2" max="2" width="28.5" style="181" customWidth="1"/>
    <col min="3" max="3" width="28.33203125" style="181" customWidth="1"/>
    <col min="4" max="4" width="28.5" style="181" hidden="1" customWidth="1"/>
    <col min="5" max="5" width="0.33203125" style="181" customWidth="1"/>
    <col min="6" max="6" width="59.33203125" style="181" customWidth="1"/>
    <col min="7" max="7" width="11.1640625" style="302" hidden="1" customWidth="1"/>
    <col min="8" max="9" width="21.5" style="181" customWidth="1"/>
    <col min="10" max="10" width="10" style="181" hidden="1" customWidth="1"/>
    <col min="11" max="11" width="16.6640625" style="181" hidden="1" customWidth="1"/>
    <col min="12" max="12" width="61.33203125" style="181" customWidth="1"/>
    <col min="13" max="13" width="19.6640625" style="180" customWidth="1"/>
    <col min="14" max="18" width="19.6640625" style="303" customWidth="1"/>
    <col min="19" max="16384" width="17.33203125" style="179"/>
  </cols>
  <sheetData>
    <row r="1" spans="2:18" ht="17" thickBot="1" x14ac:dyDescent="0.25"/>
    <row r="2" spans="2:18" ht="13.5" customHeight="1" x14ac:dyDescent="0.2">
      <c r="B2" s="507"/>
      <c r="C2" s="510" t="s">
        <v>384</v>
      </c>
      <c r="D2" s="511"/>
      <c r="E2" s="511"/>
      <c r="F2" s="511"/>
      <c r="G2" s="511"/>
      <c r="H2" s="511"/>
      <c r="I2" s="511"/>
      <c r="J2" s="511"/>
      <c r="K2" s="511"/>
      <c r="L2" s="511"/>
      <c r="M2" s="511"/>
      <c r="N2" s="511"/>
      <c r="O2" s="511"/>
      <c r="P2" s="511"/>
      <c r="Q2" s="511"/>
      <c r="R2" s="511"/>
    </row>
    <row r="3" spans="2:18" ht="13.5" customHeight="1" x14ac:dyDescent="0.2">
      <c r="B3" s="508"/>
      <c r="C3" s="512"/>
      <c r="D3" s="513"/>
      <c r="E3" s="513"/>
      <c r="F3" s="513"/>
      <c r="G3" s="513"/>
      <c r="H3" s="513"/>
      <c r="I3" s="513"/>
      <c r="J3" s="513"/>
      <c r="K3" s="513"/>
      <c r="L3" s="513"/>
      <c r="M3" s="513"/>
      <c r="N3" s="513"/>
      <c r="O3" s="513"/>
      <c r="P3" s="513"/>
      <c r="Q3" s="513"/>
      <c r="R3" s="513"/>
    </row>
    <row r="4" spans="2:18" ht="13.5" customHeight="1" x14ac:dyDescent="0.2">
      <c r="B4" s="508"/>
      <c r="C4" s="512"/>
      <c r="D4" s="513"/>
      <c r="E4" s="513"/>
      <c r="F4" s="513"/>
      <c r="G4" s="513"/>
      <c r="H4" s="513"/>
      <c r="I4" s="513"/>
      <c r="J4" s="513"/>
      <c r="K4" s="513"/>
      <c r="L4" s="513"/>
      <c r="M4" s="513"/>
      <c r="N4" s="513"/>
      <c r="O4" s="513"/>
      <c r="P4" s="513"/>
      <c r="Q4" s="513"/>
      <c r="R4" s="513"/>
    </row>
    <row r="5" spans="2:18" ht="13.5" customHeight="1" x14ac:dyDescent="0.2">
      <c r="B5" s="508"/>
      <c r="C5" s="512"/>
      <c r="D5" s="513"/>
      <c r="E5" s="513"/>
      <c r="F5" s="513"/>
      <c r="G5" s="513"/>
      <c r="H5" s="513"/>
      <c r="I5" s="513"/>
      <c r="J5" s="513"/>
      <c r="K5" s="513"/>
      <c r="L5" s="513"/>
      <c r="M5" s="513"/>
      <c r="N5" s="513"/>
      <c r="O5" s="513"/>
      <c r="P5" s="513"/>
      <c r="Q5" s="513"/>
      <c r="R5" s="513"/>
    </row>
    <row r="6" spans="2:18" ht="14.25" customHeight="1" thickBot="1" x14ac:dyDescent="0.25">
      <c r="B6" s="509"/>
      <c r="C6" s="514"/>
      <c r="D6" s="515"/>
      <c r="E6" s="515"/>
      <c r="F6" s="515"/>
      <c r="G6" s="515"/>
      <c r="H6" s="515"/>
      <c r="I6" s="515"/>
      <c r="J6" s="515"/>
      <c r="K6" s="515"/>
      <c r="L6" s="515"/>
      <c r="M6" s="515"/>
      <c r="N6" s="515"/>
      <c r="O6" s="515"/>
      <c r="P6" s="515"/>
      <c r="Q6" s="515"/>
      <c r="R6" s="515"/>
    </row>
    <row r="7" spans="2:18" ht="16" x14ac:dyDescent="0.2"/>
    <row r="8" spans="2:18" ht="17" thickBot="1" x14ac:dyDescent="0.25">
      <c r="B8" s="237"/>
      <c r="C8" s="236"/>
      <c r="D8" s="236"/>
      <c r="E8" s="236"/>
      <c r="F8" s="236"/>
      <c r="G8" s="236"/>
      <c r="H8" s="236"/>
      <c r="I8" s="236"/>
      <c r="J8" s="236"/>
      <c r="K8" s="236"/>
      <c r="L8" s="236"/>
      <c r="M8" s="235"/>
      <c r="N8" s="352"/>
      <c r="O8" s="352"/>
      <c r="P8" s="352"/>
      <c r="Q8" s="352"/>
      <c r="R8" s="352"/>
    </row>
    <row r="9" spans="2:18" ht="15.75" customHeight="1" thickBot="1" x14ac:dyDescent="0.25">
      <c r="B9" s="521" t="s">
        <v>371</v>
      </c>
      <c r="C9" s="521" t="s">
        <v>299</v>
      </c>
      <c r="D9" s="521"/>
      <c r="E9" s="521"/>
      <c r="F9" s="521" t="s">
        <v>298</v>
      </c>
      <c r="G9" s="521"/>
      <c r="H9" s="521" t="s">
        <v>370</v>
      </c>
      <c r="I9" s="521" t="s">
        <v>369</v>
      </c>
      <c r="J9" s="521"/>
      <c r="K9" s="521"/>
      <c r="L9" s="521" t="s">
        <v>296</v>
      </c>
      <c r="M9" s="607" t="s">
        <v>390</v>
      </c>
      <c r="N9" s="604"/>
      <c r="O9" s="604"/>
      <c r="P9" s="604"/>
      <c r="Q9" s="604"/>
      <c r="R9" s="604"/>
    </row>
    <row r="10" spans="2:18" ht="15.75" customHeight="1" x14ac:dyDescent="0.2">
      <c r="B10" s="516"/>
      <c r="C10" s="516"/>
      <c r="D10" s="516"/>
      <c r="E10" s="516"/>
      <c r="F10" s="516"/>
      <c r="G10" s="516"/>
      <c r="H10" s="516"/>
      <c r="I10" s="516"/>
      <c r="J10" s="516"/>
      <c r="K10" s="516"/>
      <c r="L10" s="516"/>
      <c r="M10" s="607"/>
      <c r="N10" s="526"/>
      <c r="O10" s="526"/>
      <c r="P10" s="232"/>
      <c r="Q10" s="351"/>
      <c r="R10" s="605" t="s">
        <v>294</v>
      </c>
    </row>
    <row r="11" spans="2:18" ht="15.75" customHeight="1" x14ac:dyDescent="0.2">
      <c r="B11" s="516"/>
      <c r="C11" s="516"/>
      <c r="D11" s="516"/>
      <c r="E11" s="516"/>
      <c r="F11" s="516"/>
      <c r="G11" s="516"/>
      <c r="H11" s="516"/>
      <c r="I11" s="516"/>
      <c r="J11" s="516"/>
      <c r="K11" s="516"/>
      <c r="L11" s="516"/>
      <c r="M11" s="607"/>
      <c r="N11" s="350" t="s">
        <v>17</v>
      </c>
      <c r="O11" s="350" t="s">
        <v>18</v>
      </c>
      <c r="P11" s="350" t="s">
        <v>19</v>
      </c>
      <c r="Q11" s="367" t="s">
        <v>20</v>
      </c>
      <c r="R11" s="606"/>
    </row>
    <row r="12" spans="2:18" ht="13.5" hidden="1" customHeight="1" x14ac:dyDescent="0.2">
      <c r="B12" s="517"/>
      <c r="C12" s="517"/>
      <c r="D12" s="517"/>
      <c r="E12" s="517"/>
      <c r="F12" s="517"/>
      <c r="G12" s="517"/>
      <c r="H12" s="517"/>
      <c r="I12" s="517"/>
      <c r="J12" s="517"/>
      <c r="K12" s="517"/>
      <c r="L12" s="517"/>
      <c r="M12" s="608"/>
      <c r="N12" s="348" t="s">
        <v>210</v>
      </c>
      <c r="O12" s="349" t="s">
        <v>305</v>
      </c>
      <c r="P12" s="349" t="s">
        <v>305</v>
      </c>
      <c r="Q12" s="347" t="s">
        <v>304</v>
      </c>
      <c r="R12" s="346" t="s">
        <v>305</v>
      </c>
    </row>
    <row r="13" spans="2:18" ht="156.75" hidden="1" customHeight="1" x14ac:dyDescent="0.2">
      <c r="B13" s="532" t="s">
        <v>368</v>
      </c>
      <c r="C13" s="529" t="s">
        <v>257</v>
      </c>
      <c r="D13" s="222"/>
      <c r="E13" s="247"/>
      <c r="F13" s="312"/>
      <c r="G13" s="331"/>
      <c r="H13" s="242"/>
      <c r="I13" s="241"/>
      <c r="J13" s="345"/>
      <c r="K13" s="310"/>
      <c r="L13" s="309"/>
      <c r="M13" s="316"/>
      <c r="N13" s="344"/>
      <c r="O13" s="342"/>
      <c r="P13" s="343"/>
      <c r="Q13" s="340"/>
      <c r="R13" s="341"/>
    </row>
    <row r="14" spans="2:18" ht="116.25" hidden="1" customHeight="1" x14ac:dyDescent="0.2">
      <c r="B14" s="533"/>
      <c r="C14" s="530"/>
      <c r="D14" s="247"/>
      <c r="E14" s="247"/>
      <c r="F14" s="312"/>
      <c r="G14" s="331"/>
      <c r="H14" s="247"/>
      <c r="I14" s="247"/>
      <c r="J14" s="240"/>
      <c r="K14" s="339"/>
      <c r="L14" s="338"/>
      <c r="M14" s="316"/>
      <c r="N14" s="322"/>
      <c r="O14" s="314"/>
      <c r="P14" s="314"/>
      <c r="Q14" s="337"/>
      <c r="R14" s="314"/>
    </row>
    <row r="15" spans="2:18" ht="16" hidden="1" x14ac:dyDescent="0.2">
      <c r="B15" s="533"/>
      <c r="C15" s="530"/>
      <c r="D15" s="247"/>
      <c r="E15" s="247"/>
      <c r="F15" s="312"/>
      <c r="G15" s="331"/>
      <c r="H15" s="242"/>
      <c r="I15" s="247"/>
      <c r="J15" s="240"/>
      <c r="K15" s="310"/>
      <c r="L15" s="309"/>
      <c r="M15" s="316"/>
      <c r="N15" s="322"/>
      <c r="O15" s="314"/>
      <c r="P15" s="314"/>
      <c r="Q15" s="335"/>
      <c r="R15" s="336"/>
    </row>
    <row r="16" spans="2:18" ht="317.25" customHeight="1" x14ac:dyDescent="0.2">
      <c r="B16" s="533"/>
      <c r="C16" s="530"/>
      <c r="D16" s="247"/>
      <c r="E16" s="247"/>
      <c r="F16" s="312" t="s">
        <v>367</v>
      </c>
      <c r="G16" s="331"/>
      <c r="H16" s="242" t="s">
        <v>366</v>
      </c>
      <c r="I16" s="241" t="s">
        <v>213</v>
      </c>
      <c r="J16" s="240"/>
      <c r="K16" s="332"/>
      <c r="L16" s="309" t="s">
        <v>383</v>
      </c>
      <c r="M16" s="377">
        <f>'POA 2023'!H45</f>
        <v>0</v>
      </c>
      <c r="N16" s="377" t="e">
        <f>'POA 2023'!I45</f>
        <v>#DIV/0!</v>
      </c>
      <c r="O16" s="377" t="e">
        <f>'POA 2023'!J45</f>
        <v>#DIV/0!</v>
      </c>
      <c r="P16" s="377" t="e">
        <f>'POA 2023'!K45</f>
        <v>#DIV/0!</v>
      </c>
      <c r="Q16" s="377" t="e">
        <f>'POA 2023'!L45</f>
        <v>#DIV/0!</v>
      </c>
      <c r="R16" s="377" t="e">
        <f>'POA 2023'!M45</f>
        <v>#DIV/0!</v>
      </c>
    </row>
    <row r="17" spans="2:18" ht="134.25" customHeight="1" x14ac:dyDescent="0.2">
      <c r="B17" s="533"/>
      <c r="C17" s="530"/>
      <c r="D17" s="247"/>
      <c r="E17" s="247"/>
      <c r="F17" s="312" t="s">
        <v>365</v>
      </c>
      <c r="G17" s="331"/>
      <c r="H17" s="591" t="s">
        <v>364</v>
      </c>
      <c r="I17" s="593" t="s">
        <v>213</v>
      </c>
      <c r="J17" s="240"/>
      <c r="K17" s="332"/>
      <c r="L17" s="309" t="s">
        <v>363</v>
      </c>
      <c r="M17" s="377">
        <f>'POA 2023'!H46</f>
        <v>0</v>
      </c>
      <c r="N17" s="377" t="e">
        <f>'POA 2023'!I46</f>
        <v>#DIV/0!</v>
      </c>
      <c r="O17" s="377" t="e">
        <f>'POA 2023'!J46</f>
        <v>#DIV/0!</v>
      </c>
      <c r="P17" s="377" t="e">
        <f>'POA 2023'!K46</f>
        <v>#DIV/0!</v>
      </c>
      <c r="Q17" s="377" t="e">
        <f>'POA 2023'!L46</f>
        <v>#DIV/0!</v>
      </c>
      <c r="R17" s="377" t="e">
        <f>'POA 2023'!M46</f>
        <v>#DIV/0!</v>
      </c>
    </row>
    <row r="18" spans="2:18" ht="75" hidden="1" customHeight="1" x14ac:dyDescent="0.2">
      <c r="B18" s="533"/>
      <c r="C18" s="530"/>
      <c r="D18" s="247"/>
      <c r="E18" s="247"/>
      <c r="F18" s="312"/>
      <c r="G18" s="331"/>
      <c r="H18" s="592"/>
      <c r="I18" s="594"/>
      <c r="J18" s="240"/>
      <c r="K18" s="332"/>
      <c r="L18" s="309"/>
      <c r="M18" s="316"/>
      <c r="N18" s="372"/>
      <c r="O18" s="372"/>
      <c r="P18" s="370"/>
      <c r="Q18" s="373"/>
      <c r="R18" s="371"/>
    </row>
    <row r="19" spans="2:18" ht="17" hidden="1" customHeight="1" x14ac:dyDescent="0.2">
      <c r="B19" s="533"/>
      <c r="C19" s="530"/>
      <c r="D19" s="247"/>
      <c r="E19" s="247"/>
      <c r="F19" s="312"/>
      <c r="G19" s="331"/>
      <c r="H19" s="592"/>
      <c r="I19" s="594"/>
      <c r="J19" s="240"/>
      <c r="K19" s="332"/>
      <c r="L19" s="309"/>
      <c r="M19" s="334"/>
      <c r="N19" s="372"/>
      <c r="O19" s="369"/>
      <c r="P19" s="370"/>
      <c r="Q19" s="370"/>
      <c r="R19" s="371"/>
    </row>
    <row r="20" spans="2:18" ht="34" hidden="1" customHeight="1" x14ac:dyDescent="0.2">
      <c r="B20" s="533"/>
      <c r="C20" s="530"/>
      <c r="D20" s="247"/>
      <c r="E20" s="247"/>
      <c r="F20" s="312"/>
      <c r="G20" s="331"/>
      <c r="H20" s="592"/>
      <c r="I20" s="594"/>
      <c r="J20" s="240"/>
      <c r="K20" s="332"/>
      <c r="L20" s="309"/>
      <c r="M20" s="316"/>
      <c r="N20" s="372"/>
      <c r="O20" s="369"/>
      <c r="P20" s="370"/>
      <c r="Q20" s="370"/>
      <c r="R20" s="371"/>
    </row>
    <row r="21" spans="2:18" ht="51" hidden="1" customHeight="1" x14ac:dyDescent="0.2">
      <c r="B21" s="533"/>
      <c r="C21" s="530"/>
      <c r="D21" s="247"/>
      <c r="E21" s="247"/>
      <c r="F21" s="312"/>
      <c r="G21" s="331"/>
      <c r="H21" s="592"/>
      <c r="I21" s="594"/>
      <c r="J21" s="240"/>
      <c r="K21" s="310"/>
      <c r="L21" s="309"/>
      <c r="M21" s="333"/>
      <c r="N21" s="370"/>
      <c r="O21" s="370"/>
      <c r="P21" s="370"/>
      <c r="Q21" s="371"/>
      <c r="R21" s="371"/>
    </row>
    <row r="22" spans="2:18" ht="17" hidden="1" customHeight="1" x14ac:dyDescent="0.2">
      <c r="B22" s="533"/>
      <c r="C22" s="530"/>
      <c r="D22" s="247"/>
      <c r="E22" s="247"/>
      <c r="F22" s="312"/>
      <c r="G22" s="331"/>
      <c r="H22" s="592"/>
      <c r="I22" s="594"/>
      <c r="J22" s="241"/>
      <c r="K22" s="332"/>
      <c r="L22" s="309"/>
      <c r="M22" s="316"/>
      <c r="N22" s="370"/>
      <c r="O22" s="372"/>
      <c r="P22" s="372"/>
      <c r="Q22" s="371"/>
      <c r="R22" s="371"/>
    </row>
    <row r="23" spans="2:18" ht="255" hidden="1" customHeight="1" x14ac:dyDescent="0.2">
      <c r="B23" s="533"/>
      <c r="C23" s="530"/>
      <c r="D23" s="247"/>
      <c r="E23" s="247"/>
      <c r="F23" s="312"/>
      <c r="G23" s="331"/>
      <c r="H23" s="592"/>
      <c r="I23" s="594"/>
      <c r="J23" s="324"/>
      <c r="K23" s="332"/>
      <c r="L23" s="309"/>
      <c r="M23" s="316"/>
      <c r="N23" s="370"/>
      <c r="O23" s="372"/>
      <c r="P23" s="372"/>
      <c r="Q23" s="371"/>
      <c r="R23" s="371"/>
    </row>
    <row r="24" spans="2:18" ht="114" hidden="1" customHeight="1" x14ac:dyDescent="0.2">
      <c r="B24" s="533"/>
      <c r="C24" s="530"/>
      <c r="D24" s="247"/>
      <c r="E24" s="247"/>
      <c r="F24" s="312"/>
      <c r="G24" s="331"/>
      <c r="H24" s="592"/>
      <c r="I24" s="594"/>
      <c r="J24" s="240"/>
      <c r="K24" s="332"/>
      <c r="L24" s="309"/>
      <c r="M24" s="316"/>
      <c r="N24" s="370"/>
      <c r="O24" s="372"/>
      <c r="P24" s="372"/>
      <c r="Q24" s="371"/>
      <c r="R24" s="374"/>
    </row>
    <row r="25" spans="2:18" ht="17" hidden="1" customHeight="1" x14ac:dyDescent="0.2">
      <c r="B25" s="533"/>
      <c r="C25" s="530"/>
      <c r="D25" s="247"/>
      <c r="E25" s="247"/>
      <c r="F25" s="312"/>
      <c r="G25" s="331"/>
      <c r="H25" s="592"/>
      <c r="I25" s="594"/>
      <c r="J25" s="240"/>
      <c r="K25" s="323"/>
      <c r="L25" s="309"/>
      <c r="M25" s="316"/>
      <c r="N25" s="368"/>
      <c r="O25" s="369"/>
      <c r="P25" s="369"/>
      <c r="Q25" s="371"/>
      <c r="R25" s="374"/>
    </row>
    <row r="26" spans="2:18" ht="16" hidden="1" customHeight="1" x14ac:dyDescent="0.2">
      <c r="B26" s="533"/>
      <c r="C26" s="530"/>
      <c r="D26" s="247"/>
      <c r="E26" s="247"/>
      <c r="F26" s="312"/>
      <c r="G26" s="331"/>
      <c r="H26" s="592"/>
      <c r="I26" s="594"/>
      <c r="J26" s="240"/>
      <c r="K26" s="310"/>
      <c r="L26" s="309"/>
      <c r="M26" s="316"/>
      <c r="N26" s="370"/>
      <c r="O26" s="370"/>
      <c r="P26" s="370"/>
      <c r="Q26" s="371"/>
      <c r="R26" s="374"/>
    </row>
    <row r="27" spans="2:18" ht="16" hidden="1" customHeight="1" x14ac:dyDescent="0.2">
      <c r="B27" s="533"/>
      <c r="C27" s="530"/>
      <c r="D27" s="247"/>
      <c r="E27" s="247"/>
      <c r="F27" s="312"/>
      <c r="G27" s="330"/>
      <c r="H27" s="592"/>
      <c r="I27" s="594"/>
      <c r="J27" s="240"/>
      <c r="K27" s="310"/>
      <c r="L27" s="309"/>
      <c r="M27" s="316"/>
      <c r="N27" s="368"/>
      <c r="O27" s="369"/>
      <c r="P27" s="369"/>
      <c r="Q27" s="371"/>
      <c r="R27" s="374"/>
    </row>
    <row r="28" spans="2:18" ht="124.5" hidden="1" customHeight="1" x14ac:dyDescent="0.2">
      <c r="B28" s="533"/>
      <c r="C28" s="530"/>
      <c r="D28" s="247"/>
      <c r="E28" s="247"/>
      <c r="F28" s="312"/>
      <c r="G28" s="330"/>
      <c r="H28" s="592"/>
      <c r="I28" s="594"/>
      <c r="J28" s="240"/>
      <c r="K28" s="323"/>
      <c r="L28" s="309"/>
      <c r="M28" s="316"/>
      <c r="N28" s="372"/>
      <c r="O28" s="372"/>
      <c r="P28" s="369"/>
      <c r="Q28" s="371"/>
      <c r="R28" s="374"/>
    </row>
    <row r="29" spans="2:18" ht="16" hidden="1" customHeight="1" x14ac:dyDescent="0.2">
      <c r="B29" s="533"/>
      <c r="C29" s="530"/>
      <c r="D29" s="247"/>
      <c r="E29" s="247"/>
      <c r="F29" s="312"/>
      <c r="G29" s="330"/>
      <c r="H29" s="592"/>
      <c r="I29" s="594"/>
      <c r="J29" s="240"/>
      <c r="K29" s="323"/>
      <c r="L29" s="309"/>
      <c r="M29" s="316"/>
      <c r="N29" s="372"/>
      <c r="O29" s="372"/>
      <c r="P29" s="369"/>
      <c r="Q29" s="371"/>
      <c r="R29" s="374"/>
    </row>
    <row r="30" spans="2:18" ht="16" hidden="1" customHeight="1" x14ac:dyDescent="0.2">
      <c r="B30" s="533"/>
      <c r="C30" s="530"/>
      <c r="D30" s="247"/>
      <c r="E30" s="529"/>
      <c r="F30" s="529"/>
      <c r="G30" s="598"/>
      <c r="H30" s="592"/>
      <c r="I30" s="594"/>
      <c r="J30" s="240"/>
      <c r="K30" s="310"/>
      <c r="L30" s="309"/>
      <c r="M30" s="316"/>
      <c r="N30" s="368"/>
      <c r="O30" s="369"/>
      <c r="P30" s="369"/>
      <c r="Q30" s="371"/>
      <c r="R30" s="374"/>
    </row>
    <row r="31" spans="2:18" ht="16" hidden="1" customHeight="1" x14ac:dyDescent="0.2">
      <c r="B31" s="533"/>
      <c r="C31" s="530"/>
      <c r="D31" s="247"/>
      <c r="E31" s="597"/>
      <c r="F31" s="530"/>
      <c r="G31" s="599"/>
      <c r="H31" s="592"/>
      <c r="I31" s="594"/>
      <c r="J31" s="589"/>
      <c r="K31" s="310"/>
      <c r="L31" s="309"/>
      <c r="M31" s="316"/>
      <c r="N31" s="372"/>
      <c r="O31" s="375"/>
      <c r="P31" s="369"/>
      <c r="Q31" s="371"/>
      <c r="R31" s="374"/>
    </row>
    <row r="32" spans="2:18" ht="16" hidden="1" customHeight="1" x14ac:dyDescent="0.2">
      <c r="B32" s="533"/>
      <c r="C32" s="530"/>
      <c r="D32" s="247"/>
      <c r="E32" s="247"/>
      <c r="F32" s="597"/>
      <c r="G32" s="325"/>
      <c r="H32" s="592"/>
      <c r="I32" s="594"/>
      <c r="J32" s="590"/>
      <c r="K32" s="310"/>
      <c r="L32" s="309"/>
      <c r="M32" s="316"/>
      <c r="N32" s="372"/>
      <c r="O32" s="373"/>
      <c r="P32" s="373"/>
      <c r="Q32" s="371"/>
      <c r="R32" s="374"/>
    </row>
    <row r="33" spans="2:18" ht="132.75" hidden="1" customHeight="1" x14ac:dyDescent="0.2">
      <c r="B33" s="533"/>
      <c r="C33" s="530"/>
      <c r="D33" s="247"/>
      <c r="E33" s="247"/>
      <c r="F33" s="312"/>
      <c r="G33" s="317"/>
      <c r="H33" s="592"/>
      <c r="I33" s="594"/>
      <c r="J33" s="240"/>
      <c r="K33" s="310"/>
      <c r="L33" s="309"/>
      <c r="M33" s="316"/>
      <c r="N33" s="372"/>
      <c r="O33" s="369"/>
      <c r="P33" s="369"/>
      <c r="Q33" s="373"/>
      <c r="R33" s="374"/>
    </row>
    <row r="34" spans="2:18" ht="168.75" hidden="1" customHeight="1" x14ac:dyDescent="0.2">
      <c r="B34" s="533"/>
      <c r="C34" s="530"/>
      <c r="D34" s="247"/>
      <c r="E34" s="247"/>
      <c r="F34" s="326"/>
      <c r="G34" s="329"/>
      <c r="H34" s="592"/>
      <c r="I34" s="595"/>
      <c r="J34" s="240"/>
      <c r="K34" s="310"/>
      <c r="L34" s="309"/>
      <c r="M34" s="316"/>
      <c r="N34" s="372"/>
      <c r="O34" s="369"/>
      <c r="P34" s="371"/>
      <c r="Q34" s="373"/>
      <c r="R34" s="374"/>
    </row>
    <row r="35" spans="2:18" ht="16" hidden="1" x14ac:dyDescent="0.2">
      <c r="B35" s="533"/>
      <c r="C35" s="530"/>
      <c r="D35" s="247"/>
      <c r="E35" s="247"/>
      <c r="F35" s="326"/>
      <c r="G35" s="328"/>
      <c r="H35" s="313"/>
      <c r="I35" s="313"/>
      <c r="J35" s="240"/>
      <c r="K35" s="310"/>
      <c r="L35" s="309"/>
      <c r="M35" s="316"/>
      <c r="N35" s="372"/>
      <c r="O35" s="372"/>
      <c r="P35" s="372"/>
      <c r="Q35" s="376"/>
      <c r="R35" s="374"/>
    </row>
    <row r="36" spans="2:18" ht="16" hidden="1" x14ac:dyDescent="0.2">
      <c r="B36" s="533"/>
      <c r="C36" s="530"/>
      <c r="D36" s="247"/>
      <c r="E36" s="247"/>
      <c r="F36" s="326"/>
      <c r="G36" s="317"/>
      <c r="H36" s="242"/>
      <c r="I36" s="241"/>
      <c r="J36" s="240"/>
      <c r="K36" s="310"/>
      <c r="L36" s="309"/>
      <c r="M36" s="316"/>
      <c r="N36" s="372"/>
      <c r="O36" s="372"/>
      <c r="P36" s="369"/>
      <c r="Q36" s="371"/>
      <c r="R36" s="374"/>
    </row>
    <row r="37" spans="2:18" ht="75" x14ac:dyDescent="0.2">
      <c r="B37" s="533"/>
      <c r="C37" s="530"/>
      <c r="D37" s="247"/>
      <c r="E37" s="247"/>
      <c r="F37" s="326" t="s">
        <v>362</v>
      </c>
      <c r="G37" s="317"/>
      <c r="H37" s="242" t="s">
        <v>391</v>
      </c>
      <c r="I37" s="241" t="s">
        <v>361</v>
      </c>
      <c r="J37" s="327"/>
      <c r="K37" s="310"/>
      <c r="L37" s="309" t="s">
        <v>360</v>
      </c>
      <c r="M37" s="379">
        <f>'POA 2023'!H47</f>
        <v>0</v>
      </c>
      <c r="N37" s="379">
        <f>'POA 2023'!I47</f>
        <v>0</v>
      </c>
      <c r="O37" s="379">
        <f>'POA 2023'!J47</f>
        <v>0</v>
      </c>
      <c r="P37" s="379">
        <f>'POA 2023'!K47</f>
        <v>0</v>
      </c>
      <c r="Q37" s="379">
        <f>'POA 2023'!L47</f>
        <v>0</v>
      </c>
      <c r="R37" s="379">
        <f>'POA 2023'!M47</f>
        <v>0</v>
      </c>
    </row>
    <row r="38" spans="2:18" ht="16" hidden="1" x14ac:dyDescent="0.2">
      <c r="B38" s="533"/>
      <c r="C38" s="530"/>
      <c r="D38" s="247"/>
      <c r="E38" s="247"/>
      <c r="F38" s="326"/>
      <c r="G38" s="317"/>
      <c r="H38" s="242"/>
      <c r="I38" s="241"/>
      <c r="J38" s="240"/>
      <c r="K38" s="310"/>
      <c r="L38" s="309"/>
      <c r="M38" s="379">
        <f>'POA 2023'!H48</f>
        <v>0</v>
      </c>
      <c r="N38" s="379">
        <f>'POA 2023'!I48</f>
        <v>0</v>
      </c>
      <c r="O38" s="379">
        <f>'POA 2023'!J48</f>
        <v>0</v>
      </c>
      <c r="P38" s="379">
        <f>'POA 2023'!K48</f>
        <v>0</v>
      </c>
      <c r="Q38" s="379">
        <f>'POA 2023'!L48</f>
        <v>0</v>
      </c>
      <c r="R38" s="379">
        <f>'POA 2023'!M48</f>
        <v>0</v>
      </c>
    </row>
    <row r="39" spans="2:18" ht="89.25" hidden="1" customHeight="1" x14ac:dyDescent="0.2">
      <c r="B39" s="533"/>
      <c r="C39" s="530"/>
      <c r="D39" s="247"/>
      <c r="E39" s="529"/>
      <c r="F39" s="600"/>
      <c r="G39" s="598"/>
      <c r="H39" s="242"/>
      <c r="I39" s="241"/>
      <c r="J39" s="240"/>
      <c r="K39" s="310"/>
      <c r="L39" s="309"/>
      <c r="M39" s="379">
        <f>'POA 2023'!H49</f>
        <v>0</v>
      </c>
      <c r="N39" s="379">
        <f>'POA 2023'!I49</f>
        <v>0</v>
      </c>
      <c r="O39" s="379">
        <f>'POA 2023'!J49</f>
        <v>0</v>
      </c>
      <c r="P39" s="379">
        <f>'POA 2023'!K49</f>
        <v>0</v>
      </c>
      <c r="Q39" s="379">
        <f>'POA 2023'!L49</f>
        <v>0</v>
      </c>
      <c r="R39" s="379">
        <f>'POA 2023'!M49</f>
        <v>0</v>
      </c>
    </row>
    <row r="40" spans="2:18" ht="218.25" hidden="1" customHeight="1" x14ac:dyDescent="0.2">
      <c r="B40" s="533"/>
      <c r="C40" s="530"/>
      <c r="D40" s="247"/>
      <c r="E40" s="530"/>
      <c r="F40" s="601"/>
      <c r="G40" s="603"/>
      <c r="H40" s="242"/>
      <c r="I40" s="241"/>
      <c r="J40" s="240"/>
      <c r="K40" s="310"/>
      <c r="L40" s="309"/>
      <c r="M40" s="379">
        <f>'POA 2023'!H50</f>
        <v>0</v>
      </c>
      <c r="N40" s="379">
        <f>'POA 2023'!I50</f>
        <v>0</v>
      </c>
      <c r="O40" s="379">
        <f>'POA 2023'!J50</f>
        <v>0</v>
      </c>
      <c r="P40" s="379">
        <f>'POA 2023'!K50</f>
        <v>0</v>
      </c>
      <c r="Q40" s="379">
        <f>'POA 2023'!L50</f>
        <v>0</v>
      </c>
      <c r="R40" s="379">
        <f>'POA 2023'!M50</f>
        <v>0</v>
      </c>
    </row>
    <row r="41" spans="2:18" ht="105.75" hidden="1" customHeight="1" x14ac:dyDescent="0.2">
      <c r="B41" s="533"/>
      <c r="C41" s="530"/>
      <c r="D41" s="247"/>
      <c r="E41" s="597"/>
      <c r="F41" s="602"/>
      <c r="G41" s="599"/>
      <c r="H41" s="242"/>
      <c r="I41" s="241"/>
      <c r="J41" s="240"/>
      <c r="K41" s="310"/>
      <c r="L41" s="309"/>
      <c r="M41" s="379">
        <f>'POA 2023'!H51</f>
        <v>0</v>
      </c>
      <c r="N41" s="379">
        <f>'POA 2023'!I51</f>
        <v>0</v>
      </c>
      <c r="O41" s="379">
        <f>'POA 2023'!J51</f>
        <v>0</v>
      </c>
      <c r="P41" s="379">
        <f>'POA 2023'!K51</f>
        <v>0</v>
      </c>
      <c r="Q41" s="379">
        <f>'POA 2023'!L51</f>
        <v>0</v>
      </c>
      <c r="R41" s="379">
        <f>'POA 2023'!M51</f>
        <v>0</v>
      </c>
    </row>
    <row r="42" spans="2:18" ht="75" x14ac:dyDescent="0.2">
      <c r="B42" s="533"/>
      <c r="C42" s="530"/>
      <c r="D42" s="247"/>
      <c r="E42" s="247"/>
      <c r="F42" s="312" t="s">
        <v>359</v>
      </c>
      <c r="G42" s="317"/>
      <c r="H42" s="242" t="s">
        <v>358</v>
      </c>
      <c r="I42" s="324">
        <v>1</v>
      </c>
      <c r="J42" s="240"/>
      <c r="K42" s="323"/>
      <c r="L42" s="309" t="s">
        <v>357</v>
      </c>
      <c r="M42" s="379">
        <f>'POA 2023'!H52</f>
        <v>0</v>
      </c>
      <c r="N42" s="379">
        <f>'POA 2023'!I52</f>
        <v>0</v>
      </c>
      <c r="O42" s="379">
        <f>'POA 2023'!J52</f>
        <v>0</v>
      </c>
      <c r="P42" s="379">
        <f>'POA 2023'!K52</f>
        <v>0</v>
      </c>
      <c r="Q42" s="379">
        <f>'POA 2023'!L52</f>
        <v>0</v>
      </c>
      <c r="R42" s="379">
        <f>'POA 2023'!M52</f>
        <v>0</v>
      </c>
    </row>
    <row r="43" spans="2:18" ht="16" hidden="1" x14ac:dyDescent="0.2">
      <c r="B43" s="533"/>
      <c r="C43" s="530"/>
      <c r="D43" s="247"/>
      <c r="E43" s="247"/>
      <c r="F43" s="312"/>
      <c r="G43" s="317"/>
      <c r="H43" s="242"/>
      <c r="I43" s="241"/>
      <c r="J43" s="240"/>
      <c r="K43" s="310"/>
      <c r="L43" s="309"/>
      <c r="M43" s="316"/>
      <c r="N43" s="321"/>
      <c r="O43" s="314"/>
      <c r="P43" s="305"/>
      <c r="Q43" s="318"/>
      <c r="R43" s="304"/>
    </row>
    <row r="44" spans="2:18" ht="16" hidden="1" x14ac:dyDescent="0.2">
      <c r="B44" s="533"/>
      <c r="C44" s="530"/>
      <c r="D44" s="247"/>
      <c r="E44" s="247"/>
      <c r="F44" s="312"/>
      <c r="G44" s="317"/>
      <c r="H44" s="242"/>
      <c r="I44" s="241"/>
      <c r="J44" s="240"/>
      <c r="K44" s="310"/>
      <c r="L44" s="309"/>
      <c r="M44" s="316"/>
      <c r="N44" s="321"/>
      <c r="O44" s="320"/>
      <c r="P44" s="305"/>
      <c r="Q44" s="318"/>
      <c r="R44" s="304"/>
    </row>
    <row r="45" spans="2:18" ht="16" hidden="1" x14ac:dyDescent="0.2">
      <c r="B45" s="533"/>
      <c r="C45" s="530"/>
      <c r="D45" s="247"/>
      <c r="E45" s="247"/>
      <c r="F45" s="312"/>
      <c r="G45" s="317"/>
      <c r="H45" s="242"/>
      <c r="I45" s="241"/>
      <c r="J45" s="240"/>
      <c r="K45" s="310"/>
      <c r="L45" s="309"/>
      <c r="M45" s="316"/>
      <c r="N45" s="321"/>
      <c r="O45" s="320"/>
      <c r="P45" s="319"/>
      <c r="Q45" s="318"/>
      <c r="R45" s="304"/>
    </row>
    <row r="46" spans="2:18" ht="16" hidden="1" x14ac:dyDescent="0.2">
      <c r="B46" s="533"/>
      <c r="C46" s="530"/>
      <c r="D46" s="247"/>
      <c r="E46" s="247"/>
      <c r="F46" s="312"/>
      <c r="G46" s="317"/>
      <c r="H46" s="242"/>
      <c r="I46" s="241"/>
      <c r="J46" s="240"/>
      <c r="K46" s="310"/>
      <c r="L46" s="309"/>
      <c r="M46" s="316"/>
      <c r="N46" s="315"/>
      <c r="O46" s="314"/>
      <c r="P46" s="305"/>
      <c r="Q46" s="305"/>
      <c r="R46" s="304"/>
    </row>
    <row r="47" spans="2:18" ht="17" hidden="1" thickBot="1" x14ac:dyDescent="0.25">
      <c r="B47" s="596"/>
      <c r="C47" s="597"/>
      <c r="D47" s="247"/>
      <c r="E47" s="247"/>
      <c r="F47" s="312"/>
      <c r="G47" s="311"/>
      <c r="H47" s="242"/>
      <c r="I47" s="241"/>
      <c r="J47" s="240"/>
      <c r="K47" s="310"/>
      <c r="L47" s="309"/>
      <c r="M47" s="308"/>
      <c r="N47" s="307"/>
      <c r="O47" s="306"/>
      <c r="P47" s="305"/>
      <c r="Q47" s="305"/>
      <c r="R47" s="304"/>
    </row>
    <row r="48" spans="2:18" ht="28.5" customHeight="1" x14ac:dyDescent="0.2"/>
  </sheetData>
  <mergeCells count="28">
    <mergeCell ref="B2:B6"/>
    <mergeCell ref="C2:R6"/>
    <mergeCell ref="B9:B12"/>
    <mergeCell ref="C9:C12"/>
    <mergeCell ref="D9:D12"/>
    <mergeCell ref="E9:E12"/>
    <mergeCell ref="F9:F12"/>
    <mergeCell ref="G9:G12"/>
    <mergeCell ref="N9:R9"/>
    <mergeCell ref="N10:O10"/>
    <mergeCell ref="R10:R11"/>
    <mergeCell ref="M9:M12"/>
    <mergeCell ref="J9:J12"/>
    <mergeCell ref="K9:K12"/>
    <mergeCell ref="L9:L12"/>
    <mergeCell ref="H9:H12"/>
    <mergeCell ref="I9:I12"/>
    <mergeCell ref="G30:G31"/>
    <mergeCell ref="E39:E41"/>
    <mergeCell ref="F39:F41"/>
    <mergeCell ref="G39:G41"/>
    <mergeCell ref="E30:E31"/>
    <mergeCell ref="F30:F32"/>
    <mergeCell ref="J31:J32"/>
    <mergeCell ref="H17:H34"/>
    <mergeCell ref="I17:I34"/>
    <mergeCell ref="B13:B47"/>
    <mergeCell ref="C13:C47"/>
  </mergeCells>
  <pageMargins left="0.7" right="0.7" top="0.75" bottom="0.75" header="0.3" footer="0.3"/>
  <pageSetup orientation="portrait" horizontalDpi="0" verticalDpi="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33DA0B-7FAD-0542-AFA7-2D237151EB4A}">
  <sheetPr>
    <tabColor theme="4" tint="0.79998168889431442"/>
  </sheetPr>
  <dimension ref="A1:AD23"/>
  <sheetViews>
    <sheetView topLeftCell="A13" zoomScale="142" workbookViewId="0">
      <selection activeCell="C14" sqref="C14"/>
    </sheetView>
  </sheetViews>
  <sheetFormatPr baseColWidth="10" defaultColWidth="21.5" defaultRowHeight="14" x14ac:dyDescent="0.2"/>
  <cols>
    <col min="1" max="1" width="26.6640625" style="257" customWidth="1"/>
    <col min="2" max="2" width="32.83203125" style="257" customWidth="1"/>
    <col min="3" max="3" width="27.5" style="257" customWidth="1"/>
    <col min="4" max="4" width="28" style="259" customWidth="1"/>
    <col min="5" max="5" width="45.1640625" style="258" bestFit="1" customWidth="1"/>
    <col min="6" max="6" width="11.6640625" style="258" bestFit="1" customWidth="1"/>
    <col min="7" max="7" width="17.83203125" style="257" customWidth="1"/>
    <col min="8" max="8" width="16.33203125" style="257" customWidth="1"/>
    <col min="9" max="9" width="13.83203125" style="257" customWidth="1"/>
    <col min="10" max="10" width="16.5" style="257" customWidth="1"/>
    <col min="11" max="14" width="11" style="257" customWidth="1"/>
    <col min="15" max="16384" width="21.5" style="257"/>
  </cols>
  <sheetData>
    <row r="1" spans="1:30" s="179" customFormat="1" ht="17" thickBot="1" x14ac:dyDescent="0.25">
      <c r="B1" s="181"/>
      <c r="C1" s="181"/>
      <c r="D1" s="302"/>
      <c r="E1" s="181"/>
      <c r="F1" s="181"/>
    </row>
    <row r="2" spans="1:30" s="179" customFormat="1" ht="13.5" customHeight="1" x14ac:dyDescent="0.2">
      <c r="A2" s="576" t="s">
        <v>384</v>
      </c>
      <c r="B2" s="511"/>
      <c r="C2" s="511"/>
      <c r="D2" s="511"/>
      <c r="E2" s="511"/>
      <c r="F2" s="511"/>
      <c r="G2" s="511"/>
      <c r="H2" s="511"/>
      <c r="I2" s="511"/>
      <c r="J2" s="511"/>
      <c r="K2" s="511"/>
      <c r="L2" s="511"/>
      <c r="M2" s="511"/>
      <c r="N2" s="511"/>
      <c r="O2" s="511"/>
      <c r="P2" s="511"/>
      <c r="Q2" s="511"/>
      <c r="R2" s="511"/>
      <c r="S2" s="511"/>
      <c r="T2" s="511"/>
      <c r="U2" s="511"/>
      <c r="V2" s="511"/>
      <c r="W2" s="511"/>
      <c r="X2" s="511"/>
      <c r="Y2" s="511"/>
      <c r="Z2" s="511"/>
      <c r="AA2" s="511"/>
      <c r="AB2" s="511"/>
      <c r="AC2" s="511"/>
      <c r="AD2" s="577"/>
    </row>
    <row r="3" spans="1:30" s="179" customFormat="1" ht="13.5" customHeight="1" x14ac:dyDescent="0.2">
      <c r="A3" s="578"/>
      <c r="B3" s="513"/>
      <c r="C3" s="513"/>
      <c r="D3" s="513"/>
      <c r="E3" s="513"/>
      <c r="F3" s="513"/>
      <c r="G3" s="513"/>
      <c r="H3" s="513"/>
      <c r="I3" s="513"/>
      <c r="J3" s="513"/>
      <c r="K3" s="513"/>
      <c r="L3" s="513"/>
      <c r="M3" s="513"/>
      <c r="N3" s="513"/>
      <c r="O3" s="513"/>
      <c r="P3" s="513"/>
      <c r="Q3" s="513"/>
      <c r="R3" s="513"/>
      <c r="S3" s="513"/>
      <c r="T3" s="513"/>
      <c r="U3" s="513"/>
      <c r="V3" s="513"/>
      <c r="W3" s="513"/>
      <c r="X3" s="513"/>
      <c r="Y3" s="513"/>
      <c r="Z3" s="513"/>
      <c r="AA3" s="513"/>
      <c r="AB3" s="513"/>
      <c r="AC3" s="513"/>
      <c r="AD3" s="579"/>
    </row>
    <row r="4" spans="1:30" s="179" customFormat="1" ht="13.5" customHeight="1" x14ac:dyDescent="0.2">
      <c r="A4" s="578"/>
      <c r="B4" s="513"/>
      <c r="C4" s="513"/>
      <c r="D4" s="513"/>
      <c r="E4" s="513"/>
      <c r="F4" s="513"/>
      <c r="G4" s="513"/>
      <c r="H4" s="513"/>
      <c r="I4" s="513"/>
      <c r="J4" s="513"/>
      <c r="K4" s="513"/>
      <c r="L4" s="513"/>
      <c r="M4" s="513"/>
      <c r="N4" s="513"/>
      <c r="O4" s="513"/>
      <c r="P4" s="513"/>
      <c r="Q4" s="513"/>
      <c r="R4" s="513"/>
      <c r="S4" s="513"/>
      <c r="T4" s="513"/>
      <c r="U4" s="513"/>
      <c r="V4" s="513"/>
      <c r="W4" s="513"/>
      <c r="X4" s="513"/>
      <c r="Y4" s="513"/>
      <c r="Z4" s="513"/>
      <c r="AA4" s="513"/>
      <c r="AB4" s="513"/>
      <c r="AC4" s="513"/>
      <c r="AD4" s="579"/>
    </row>
    <row r="5" spans="1:30" s="179" customFormat="1" ht="13.5" customHeight="1" x14ac:dyDescent="0.2">
      <c r="A5" s="578"/>
      <c r="B5" s="513"/>
      <c r="C5" s="513"/>
      <c r="D5" s="513"/>
      <c r="E5" s="513"/>
      <c r="F5" s="513"/>
      <c r="G5" s="513"/>
      <c r="H5" s="513"/>
      <c r="I5" s="513"/>
      <c r="J5" s="513"/>
      <c r="K5" s="513"/>
      <c r="L5" s="513"/>
      <c r="M5" s="513"/>
      <c r="N5" s="513"/>
      <c r="O5" s="513"/>
      <c r="P5" s="513"/>
      <c r="Q5" s="513"/>
      <c r="R5" s="513"/>
      <c r="S5" s="513"/>
      <c r="T5" s="513"/>
      <c r="U5" s="513"/>
      <c r="V5" s="513"/>
      <c r="W5" s="513"/>
      <c r="X5" s="513"/>
      <c r="Y5" s="513"/>
      <c r="Z5" s="513"/>
      <c r="AA5" s="513"/>
      <c r="AB5" s="513"/>
      <c r="AC5" s="513"/>
      <c r="AD5" s="579"/>
    </row>
    <row r="6" spans="1:30" s="179" customFormat="1" ht="14.25" customHeight="1" thickBot="1" x14ac:dyDescent="0.25">
      <c r="A6" s="580"/>
      <c r="B6" s="515"/>
      <c r="C6" s="515"/>
      <c r="D6" s="515"/>
      <c r="E6" s="515"/>
      <c r="F6" s="515"/>
      <c r="G6" s="515"/>
      <c r="H6" s="515"/>
      <c r="I6" s="515"/>
      <c r="J6" s="515"/>
      <c r="K6" s="515"/>
      <c r="L6" s="515"/>
      <c r="M6" s="515"/>
      <c r="N6" s="515"/>
      <c r="O6" s="515"/>
      <c r="P6" s="515"/>
      <c r="Q6" s="515"/>
      <c r="R6" s="515"/>
      <c r="S6" s="515"/>
      <c r="T6" s="515"/>
      <c r="U6" s="515"/>
      <c r="V6" s="515"/>
      <c r="W6" s="515"/>
      <c r="X6" s="515"/>
      <c r="Y6" s="515"/>
      <c r="Z6" s="515"/>
      <c r="AA6" s="515"/>
      <c r="AB6" s="515"/>
      <c r="AC6" s="515"/>
      <c r="AD6" s="581"/>
    </row>
    <row r="7" spans="1:30" s="179" customFormat="1" x14ac:dyDescent="0.2">
      <c r="B7" s="257"/>
      <c r="C7" s="257"/>
      <c r="D7" s="259"/>
      <c r="E7" s="258"/>
      <c r="F7" s="258"/>
      <c r="G7" s="257"/>
      <c r="H7" s="257"/>
      <c r="I7" s="257"/>
      <c r="J7" s="257"/>
      <c r="K7" s="257"/>
      <c r="L7" s="257"/>
      <c r="M7" s="257"/>
      <c r="N7" s="257"/>
      <c r="O7" s="257"/>
      <c r="P7" s="257"/>
      <c r="Q7" s="257"/>
      <c r="R7" s="257"/>
      <c r="S7" s="257"/>
      <c r="T7" s="257"/>
      <c r="U7" s="257"/>
      <c r="V7" s="257"/>
      <c r="W7" s="257"/>
      <c r="X7" s="257"/>
      <c r="Y7" s="257"/>
      <c r="Z7" s="257"/>
      <c r="AA7" s="257"/>
      <c r="AB7" s="257"/>
      <c r="AC7" s="257"/>
      <c r="AD7" s="257"/>
    </row>
    <row r="8" spans="1:30" s="179" customFormat="1" ht="13" x14ac:dyDescent="0.2">
      <c r="A8" s="301"/>
      <c r="B8" s="301"/>
      <c r="C8" s="235"/>
      <c r="D8" s="235"/>
      <c r="E8" s="235"/>
      <c r="F8" s="235"/>
      <c r="G8" s="235"/>
      <c r="H8" s="235"/>
      <c r="I8" s="235"/>
      <c r="J8" s="235"/>
      <c r="K8" s="235"/>
      <c r="L8" s="235"/>
      <c r="M8" s="235"/>
      <c r="N8" s="235"/>
      <c r="O8" s="235"/>
      <c r="P8" s="235"/>
      <c r="Q8" s="235"/>
      <c r="R8" s="235"/>
      <c r="S8" s="235"/>
      <c r="T8" s="235"/>
      <c r="U8" s="235"/>
      <c r="V8" s="235"/>
      <c r="W8" s="235"/>
      <c r="X8" s="235"/>
      <c r="Y8" s="235"/>
      <c r="Z8" s="235"/>
      <c r="AA8" s="235"/>
      <c r="AB8" s="235"/>
      <c r="AC8" s="235"/>
      <c r="AD8" s="235"/>
    </row>
    <row r="9" spans="1:30" ht="15" customHeight="1" thickBot="1" x14ac:dyDescent="0.25">
      <c r="A9" s="582" t="s">
        <v>300</v>
      </c>
      <c r="B9" s="582" t="s">
        <v>299</v>
      </c>
      <c r="C9" s="583" t="s">
        <v>316</v>
      </c>
      <c r="D9" s="584" t="s">
        <v>297</v>
      </c>
      <c r="E9" s="584" t="s">
        <v>296</v>
      </c>
      <c r="F9" s="584" t="s">
        <v>390</v>
      </c>
      <c r="G9" s="300"/>
      <c r="H9" s="300"/>
      <c r="I9" s="300"/>
      <c r="J9" s="300"/>
      <c r="K9" s="300"/>
    </row>
    <row r="10" spans="1:30" customFormat="1" ht="24" customHeight="1" x14ac:dyDescent="0.2">
      <c r="A10" s="582"/>
      <c r="B10" s="582"/>
      <c r="C10" s="583"/>
      <c r="D10" s="584"/>
      <c r="E10" s="584"/>
      <c r="F10" s="585"/>
      <c r="G10" s="609" t="s">
        <v>355</v>
      </c>
      <c r="H10" s="611" t="s">
        <v>354</v>
      </c>
      <c r="I10" s="613" t="s">
        <v>353</v>
      </c>
      <c r="J10" s="613" t="s">
        <v>352</v>
      </c>
      <c r="K10" s="615" t="s">
        <v>214</v>
      </c>
    </row>
    <row r="11" spans="1:30" x14ac:dyDescent="0.2">
      <c r="A11" s="582"/>
      <c r="B11" s="582"/>
      <c r="C11" s="583"/>
      <c r="D11" s="584"/>
      <c r="E11" s="584"/>
      <c r="F11" s="585"/>
      <c r="G11" s="610"/>
      <c r="H11" s="612"/>
      <c r="I11" s="614"/>
      <c r="J11" s="614"/>
      <c r="K11" s="616"/>
    </row>
    <row r="12" spans="1:30" ht="70" x14ac:dyDescent="0.2">
      <c r="A12" s="568" t="s">
        <v>394</v>
      </c>
      <c r="B12" s="568" t="s">
        <v>393</v>
      </c>
      <c r="C12" s="286" t="s">
        <v>381</v>
      </c>
      <c r="D12" s="380" t="s">
        <v>386</v>
      </c>
      <c r="E12" s="289" t="s">
        <v>380</v>
      </c>
      <c r="F12" s="382">
        <f>'POA 2023'!H27</f>
        <v>0</v>
      </c>
      <c r="G12" s="382" t="e">
        <f>'POA 2023'!I27</f>
        <v>#DIV/0!</v>
      </c>
      <c r="H12" s="382" t="e">
        <f>'POA 2023'!J27</f>
        <v>#DIV/0!</v>
      </c>
      <c r="I12" s="382" t="e">
        <f>'POA 2023'!K27</f>
        <v>#DIV/0!</v>
      </c>
      <c r="J12" s="382" t="e">
        <f>'POA 2023'!L27</f>
        <v>#DIV/0!</v>
      </c>
      <c r="K12" s="382" t="e">
        <f>'POA 2023'!M27</f>
        <v>#DIV/0!</v>
      </c>
    </row>
    <row r="13" spans="1:30" ht="293" x14ac:dyDescent="0.2">
      <c r="A13" s="568"/>
      <c r="B13" s="568"/>
      <c r="C13" s="286" t="s">
        <v>385</v>
      </c>
      <c r="D13" s="381">
        <v>1</v>
      </c>
      <c r="E13" s="275" t="s">
        <v>372</v>
      </c>
      <c r="F13" s="382">
        <f>'POA 2023'!H29</f>
        <v>0</v>
      </c>
      <c r="G13" s="382">
        <f>'POA 2023'!I29</f>
        <v>0</v>
      </c>
      <c r="H13" s="382">
        <f>'POA 2023'!J29</f>
        <v>0</v>
      </c>
      <c r="I13" s="382">
        <f>'POA 2023'!K29</f>
        <v>0</v>
      </c>
      <c r="J13" s="382">
        <f>'POA 2023'!L29</f>
        <v>0</v>
      </c>
      <c r="K13" s="382">
        <f>'POA 2023'!M29</f>
        <v>0</v>
      </c>
    </row>
    <row r="14" spans="1:30" ht="409.6" x14ac:dyDescent="0.2">
      <c r="C14" s="286" t="s">
        <v>411</v>
      </c>
      <c r="D14" s="381" t="s">
        <v>412</v>
      </c>
      <c r="E14" s="275" t="s">
        <v>413</v>
      </c>
      <c r="F14" s="382"/>
      <c r="G14" s="382" t="e">
        <f>'POA 2023'!I28</f>
        <v>#DIV/0!</v>
      </c>
      <c r="H14" s="382" t="e">
        <f>'POA 2023'!J28</f>
        <v>#DIV/0!</v>
      </c>
      <c r="I14" s="382" t="e">
        <f>'POA 2023'!K28</f>
        <v>#DIV/0!</v>
      </c>
      <c r="J14" s="382" t="e">
        <f>'POA 2023'!L28</f>
        <v>#DIV/0!</v>
      </c>
      <c r="K14" s="382" t="e">
        <f>'POA 2023'!M28</f>
        <v>#DIV/0!</v>
      </c>
    </row>
    <row r="15" spans="1:30" x14ac:dyDescent="0.2">
      <c r="D15" s="257"/>
      <c r="E15" s="257"/>
      <c r="F15" s="257"/>
    </row>
    <row r="16" spans="1:30" x14ac:dyDescent="0.2">
      <c r="D16" s="257"/>
      <c r="E16" s="257"/>
      <c r="F16" s="257"/>
    </row>
    <row r="17" s="257" customFormat="1" x14ac:dyDescent="0.2"/>
    <row r="18" s="257" customFormat="1" x14ac:dyDescent="0.2"/>
    <row r="19" s="257" customFormat="1" x14ac:dyDescent="0.2"/>
    <row r="20" s="257" customFormat="1" x14ac:dyDescent="0.2"/>
    <row r="21" s="257" customFormat="1" x14ac:dyDescent="0.2"/>
    <row r="22" s="257" customFormat="1" x14ac:dyDescent="0.2"/>
    <row r="23" s="257" customFormat="1" x14ac:dyDescent="0.2"/>
  </sheetData>
  <mergeCells count="14">
    <mergeCell ref="A12:A13"/>
    <mergeCell ref="B12:B13"/>
    <mergeCell ref="A2:AD6"/>
    <mergeCell ref="A9:A11"/>
    <mergeCell ref="B9:B11"/>
    <mergeCell ref="C9:C11"/>
    <mergeCell ref="D9:D11"/>
    <mergeCell ref="E9:E11"/>
    <mergeCell ref="F9:F11"/>
    <mergeCell ref="G10:G11"/>
    <mergeCell ref="H10:H11"/>
    <mergeCell ref="J10:J11"/>
    <mergeCell ref="I10:I11"/>
    <mergeCell ref="K10:K11"/>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2240F6-7DF8-944C-9818-B3838B79C974}">
  <dimension ref="A1:AU48"/>
  <sheetViews>
    <sheetView topLeftCell="A20" zoomScale="141" workbookViewId="0">
      <selection activeCell="E28" sqref="E28"/>
    </sheetView>
  </sheetViews>
  <sheetFormatPr baseColWidth="10" defaultColWidth="49.5" defaultRowHeight="16" x14ac:dyDescent="0.2"/>
  <cols>
    <col min="1" max="1" width="27.5" style="56" customWidth="1"/>
    <col min="2" max="2" width="27.5" style="56" hidden="1" customWidth="1"/>
    <col min="3" max="3" width="25.6640625" style="58" customWidth="1"/>
    <col min="4" max="4" width="77" style="125" customWidth="1"/>
    <col min="5" max="5" width="18.5" style="137" customWidth="1"/>
    <col min="6" max="6" width="21.5" style="121" customWidth="1"/>
    <col min="7" max="7" width="9.5" style="56" customWidth="1"/>
    <col min="8" max="9" width="21.6640625" style="128" customWidth="1"/>
    <col min="10" max="10" width="21" style="128" customWidth="1"/>
    <col min="11" max="11" width="21.33203125" style="128" customWidth="1"/>
    <col min="12" max="12" width="20.6640625" style="128" customWidth="1"/>
    <col min="13" max="13" width="29.1640625" style="128" customWidth="1"/>
    <col min="14" max="18" width="10.6640625" style="56" hidden="1" customWidth="1"/>
    <col min="19" max="47" width="18" style="56" customWidth="1"/>
    <col min="48" max="54" width="10.6640625" style="56" customWidth="1"/>
    <col min="55" max="246" width="49.5" style="56"/>
    <col min="247" max="247" width="0" style="56" hidden="1" customWidth="1"/>
    <col min="248" max="248" width="18.6640625" style="56" customWidth="1"/>
    <col min="249" max="249" width="77" style="56" customWidth="1"/>
    <col min="250" max="250" width="23.5" style="56" bestFit="1" customWidth="1"/>
    <col min="251" max="251" width="13.5" style="56" bestFit="1" customWidth="1"/>
    <col min="252" max="252" width="13.1640625" style="56" bestFit="1" customWidth="1"/>
    <col min="253" max="253" width="9.5" style="56" customWidth="1"/>
    <col min="254" max="262" width="0" style="56" hidden="1" customWidth="1"/>
    <col min="263" max="263" width="30.5" style="56" customWidth="1"/>
    <col min="264" max="264" width="18" style="56" customWidth="1"/>
    <col min="265" max="269" width="10.6640625" style="56" customWidth="1"/>
    <col min="270" max="274" width="0" style="56" hidden="1" customWidth="1"/>
    <col min="275" max="303" width="18" style="56" customWidth="1"/>
    <col min="304" max="310" width="10.6640625" style="56" customWidth="1"/>
    <col min="311" max="502" width="49.5" style="56"/>
    <col min="503" max="503" width="0" style="56" hidden="1" customWidth="1"/>
    <col min="504" max="504" width="18.6640625" style="56" customWidth="1"/>
    <col min="505" max="505" width="77" style="56" customWidth="1"/>
    <col min="506" max="506" width="23.5" style="56" bestFit="1" customWidth="1"/>
    <col min="507" max="507" width="13.5" style="56" bestFit="1" customWidth="1"/>
    <col min="508" max="508" width="13.1640625" style="56" bestFit="1" customWidth="1"/>
    <col min="509" max="509" width="9.5" style="56" customWidth="1"/>
    <col min="510" max="518" width="0" style="56" hidden="1" customWidth="1"/>
    <col min="519" max="519" width="30.5" style="56" customWidth="1"/>
    <col min="520" max="520" width="18" style="56" customWidth="1"/>
    <col min="521" max="525" width="10.6640625" style="56" customWidth="1"/>
    <col min="526" max="530" width="0" style="56" hidden="1" customWidth="1"/>
    <col min="531" max="559" width="18" style="56" customWidth="1"/>
    <col min="560" max="566" width="10.6640625" style="56" customWidth="1"/>
    <col min="567" max="758" width="49.5" style="56"/>
    <col min="759" max="759" width="0" style="56" hidden="1" customWidth="1"/>
    <col min="760" max="760" width="18.6640625" style="56" customWidth="1"/>
    <col min="761" max="761" width="77" style="56" customWidth="1"/>
    <col min="762" max="762" width="23.5" style="56" bestFit="1" customWidth="1"/>
    <col min="763" max="763" width="13.5" style="56" bestFit="1" customWidth="1"/>
    <col min="764" max="764" width="13.1640625" style="56" bestFit="1" customWidth="1"/>
    <col min="765" max="765" width="9.5" style="56" customWidth="1"/>
    <col min="766" max="774" width="0" style="56" hidden="1" customWidth="1"/>
    <col min="775" max="775" width="30.5" style="56" customWidth="1"/>
    <col min="776" max="776" width="18" style="56" customWidth="1"/>
    <col min="777" max="781" width="10.6640625" style="56" customWidth="1"/>
    <col min="782" max="786" width="0" style="56" hidden="1" customWidth="1"/>
    <col min="787" max="815" width="18" style="56" customWidth="1"/>
    <col min="816" max="822" width="10.6640625" style="56" customWidth="1"/>
    <col min="823" max="1014" width="49.5" style="56"/>
    <col min="1015" max="1015" width="0" style="56" hidden="1" customWidth="1"/>
    <col min="1016" max="1016" width="18.6640625" style="56" customWidth="1"/>
    <col min="1017" max="1017" width="77" style="56" customWidth="1"/>
    <col min="1018" max="1018" width="23.5" style="56" bestFit="1" customWidth="1"/>
    <col min="1019" max="1019" width="13.5" style="56" bestFit="1" customWidth="1"/>
    <col min="1020" max="1020" width="13.1640625" style="56" bestFit="1" customWidth="1"/>
    <col min="1021" max="1021" width="9.5" style="56" customWidth="1"/>
    <col min="1022" max="1030" width="0" style="56" hidden="1" customWidth="1"/>
    <col min="1031" max="1031" width="30.5" style="56" customWidth="1"/>
    <col min="1032" max="1032" width="18" style="56" customWidth="1"/>
    <col min="1033" max="1037" width="10.6640625" style="56" customWidth="1"/>
    <col min="1038" max="1042" width="0" style="56" hidden="1" customWidth="1"/>
    <col min="1043" max="1071" width="18" style="56" customWidth="1"/>
    <col min="1072" max="1078" width="10.6640625" style="56" customWidth="1"/>
    <col min="1079" max="1270" width="49.5" style="56"/>
    <col min="1271" max="1271" width="0" style="56" hidden="1" customWidth="1"/>
    <col min="1272" max="1272" width="18.6640625" style="56" customWidth="1"/>
    <col min="1273" max="1273" width="77" style="56" customWidth="1"/>
    <col min="1274" max="1274" width="23.5" style="56" bestFit="1" customWidth="1"/>
    <col min="1275" max="1275" width="13.5" style="56" bestFit="1" customWidth="1"/>
    <col min="1276" max="1276" width="13.1640625" style="56" bestFit="1" customWidth="1"/>
    <col min="1277" max="1277" width="9.5" style="56" customWidth="1"/>
    <col min="1278" max="1286" width="0" style="56" hidden="1" customWidth="1"/>
    <col min="1287" max="1287" width="30.5" style="56" customWidth="1"/>
    <col min="1288" max="1288" width="18" style="56" customWidth="1"/>
    <col min="1289" max="1293" width="10.6640625" style="56" customWidth="1"/>
    <col min="1294" max="1298" width="0" style="56" hidden="1" customWidth="1"/>
    <col min="1299" max="1327" width="18" style="56" customWidth="1"/>
    <col min="1328" max="1334" width="10.6640625" style="56" customWidth="1"/>
    <col min="1335" max="1526" width="49.5" style="56"/>
    <col min="1527" max="1527" width="0" style="56" hidden="1" customWidth="1"/>
    <col min="1528" max="1528" width="18.6640625" style="56" customWidth="1"/>
    <col min="1529" max="1529" width="77" style="56" customWidth="1"/>
    <col min="1530" max="1530" width="23.5" style="56" bestFit="1" customWidth="1"/>
    <col min="1531" max="1531" width="13.5" style="56" bestFit="1" customWidth="1"/>
    <col min="1532" max="1532" width="13.1640625" style="56" bestFit="1" customWidth="1"/>
    <col min="1533" max="1533" width="9.5" style="56" customWidth="1"/>
    <col min="1534" max="1542" width="0" style="56" hidden="1" customWidth="1"/>
    <col min="1543" max="1543" width="30.5" style="56" customWidth="1"/>
    <col min="1544" max="1544" width="18" style="56" customWidth="1"/>
    <col min="1545" max="1549" width="10.6640625" style="56" customWidth="1"/>
    <col min="1550" max="1554" width="0" style="56" hidden="1" customWidth="1"/>
    <col min="1555" max="1583" width="18" style="56" customWidth="1"/>
    <col min="1584" max="1590" width="10.6640625" style="56" customWidth="1"/>
    <col min="1591" max="1782" width="49.5" style="56"/>
    <col min="1783" max="1783" width="0" style="56" hidden="1" customWidth="1"/>
    <col min="1784" max="1784" width="18.6640625" style="56" customWidth="1"/>
    <col min="1785" max="1785" width="77" style="56" customWidth="1"/>
    <col min="1786" max="1786" width="23.5" style="56" bestFit="1" customWidth="1"/>
    <col min="1787" max="1787" width="13.5" style="56" bestFit="1" customWidth="1"/>
    <col min="1788" max="1788" width="13.1640625" style="56" bestFit="1" customWidth="1"/>
    <col min="1789" max="1789" width="9.5" style="56" customWidth="1"/>
    <col min="1790" max="1798" width="0" style="56" hidden="1" customWidth="1"/>
    <col min="1799" max="1799" width="30.5" style="56" customWidth="1"/>
    <col min="1800" max="1800" width="18" style="56" customWidth="1"/>
    <col min="1801" max="1805" width="10.6640625" style="56" customWidth="1"/>
    <col min="1806" max="1810" width="0" style="56" hidden="1" customWidth="1"/>
    <col min="1811" max="1839" width="18" style="56" customWidth="1"/>
    <col min="1840" max="1846" width="10.6640625" style="56" customWidth="1"/>
    <col min="1847" max="2038" width="49.5" style="56"/>
    <col min="2039" max="2039" width="0" style="56" hidden="1" customWidth="1"/>
    <col min="2040" max="2040" width="18.6640625" style="56" customWidth="1"/>
    <col min="2041" max="2041" width="77" style="56" customWidth="1"/>
    <col min="2042" max="2042" width="23.5" style="56" bestFit="1" customWidth="1"/>
    <col min="2043" max="2043" width="13.5" style="56" bestFit="1" customWidth="1"/>
    <col min="2044" max="2044" width="13.1640625" style="56" bestFit="1" customWidth="1"/>
    <col min="2045" max="2045" width="9.5" style="56" customWidth="1"/>
    <col min="2046" max="2054" width="0" style="56" hidden="1" customWidth="1"/>
    <col min="2055" max="2055" width="30.5" style="56" customWidth="1"/>
    <col min="2056" max="2056" width="18" style="56" customWidth="1"/>
    <col min="2057" max="2061" width="10.6640625" style="56" customWidth="1"/>
    <col min="2062" max="2066" width="0" style="56" hidden="1" customWidth="1"/>
    <col min="2067" max="2095" width="18" style="56" customWidth="1"/>
    <col min="2096" max="2102" width="10.6640625" style="56" customWidth="1"/>
    <col min="2103" max="2294" width="49.5" style="56"/>
    <col min="2295" max="2295" width="0" style="56" hidden="1" customWidth="1"/>
    <col min="2296" max="2296" width="18.6640625" style="56" customWidth="1"/>
    <col min="2297" max="2297" width="77" style="56" customWidth="1"/>
    <col min="2298" max="2298" width="23.5" style="56" bestFit="1" customWidth="1"/>
    <col min="2299" max="2299" width="13.5" style="56" bestFit="1" customWidth="1"/>
    <col min="2300" max="2300" width="13.1640625" style="56" bestFit="1" customWidth="1"/>
    <col min="2301" max="2301" width="9.5" style="56" customWidth="1"/>
    <col min="2302" max="2310" width="0" style="56" hidden="1" customWidth="1"/>
    <col min="2311" max="2311" width="30.5" style="56" customWidth="1"/>
    <col min="2312" max="2312" width="18" style="56" customWidth="1"/>
    <col min="2313" max="2317" width="10.6640625" style="56" customWidth="1"/>
    <col min="2318" max="2322" width="0" style="56" hidden="1" customWidth="1"/>
    <col min="2323" max="2351" width="18" style="56" customWidth="1"/>
    <col min="2352" max="2358" width="10.6640625" style="56" customWidth="1"/>
    <col min="2359" max="2550" width="49.5" style="56"/>
    <col min="2551" max="2551" width="0" style="56" hidden="1" customWidth="1"/>
    <col min="2552" max="2552" width="18.6640625" style="56" customWidth="1"/>
    <col min="2553" max="2553" width="77" style="56" customWidth="1"/>
    <col min="2554" max="2554" width="23.5" style="56" bestFit="1" customWidth="1"/>
    <col min="2555" max="2555" width="13.5" style="56" bestFit="1" customWidth="1"/>
    <col min="2556" max="2556" width="13.1640625" style="56" bestFit="1" customWidth="1"/>
    <col min="2557" max="2557" width="9.5" style="56" customWidth="1"/>
    <col min="2558" max="2566" width="0" style="56" hidden="1" customWidth="1"/>
    <col min="2567" max="2567" width="30.5" style="56" customWidth="1"/>
    <col min="2568" max="2568" width="18" style="56" customWidth="1"/>
    <col min="2569" max="2573" width="10.6640625" style="56" customWidth="1"/>
    <col min="2574" max="2578" width="0" style="56" hidden="1" customWidth="1"/>
    <col min="2579" max="2607" width="18" style="56" customWidth="1"/>
    <col min="2608" max="2614" width="10.6640625" style="56" customWidth="1"/>
    <col min="2615" max="2806" width="49.5" style="56"/>
    <col min="2807" max="2807" width="0" style="56" hidden="1" customWidth="1"/>
    <col min="2808" max="2808" width="18.6640625" style="56" customWidth="1"/>
    <col min="2809" max="2809" width="77" style="56" customWidth="1"/>
    <col min="2810" max="2810" width="23.5" style="56" bestFit="1" customWidth="1"/>
    <col min="2811" max="2811" width="13.5" style="56" bestFit="1" customWidth="1"/>
    <col min="2812" max="2812" width="13.1640625" style="56" bestFit="1" customWidth="1"/>
    <col min="2813" max="2813" width="9.5" style="56" customWidth="1"/>
    <col min="2814" max="2822" width="0" style="56" hidden="1" customWidth="1"/>
    <col min="2823" max="2823" width="30.5" style="56" customWidth="1"/>
    <col min="2824" max="2824" width="18" style="56" customWidth="1"/>
    <col min="2825" max="2829" width="10.6640625" style="56" customWidth="1"/>
    <col min="2830" max="2834" width="0" style="56" hidden="1" customWidth="1"/>
    <col min="2835" max="2863" width="18" style="56" customWidth="1"/>
    <col min="2864" max="2870" width="10.6640625" style="56" customWidth="1"/>
    <col min="2871" max="3062" width="49.5" style="56"/>
    <col min="3063" max="3063" width="0" style="56" hidden="1" customWidth="1"/>
    <col min="3064" max="3064" width="18.6640625" style="56" customWidth="1"/>
    <col min="3065" max="3065" width="77" style="56" customWidth="1"/>
    <col min="3066" max="3066" width="23.5" style="56" bestFit="1" customWidth="1"/>
    <col min="3067" max="3067" width="13.5" style="56" bestFit="1" customWidth="1"/>
    <col min="3068" max="3068" width="13.1640625" style="56" bestFit="1" customWidth="1"/>
    <col min="3069" max="3069" width="9.5" style="56" customWidth="1"/>
    <col min="3070" max="3078" width="0" style="56" hidden="1" customWidth="1"/>
    <col min="3079" max="3079" width="30.5" style="56" customWidth="1"/>
    <col min="3080" max="3080" width="18" style="56" customWidth="1"/>
    <col min="3081" max="3085" width="10.6640625" style="56" customWidth="1"/>
    <col min="3086" max="3090" width="0" style="56" hidden="1" customWidth="1"/>
    <col min="3091" max="3119" width="18" style="56" customWidth="1"/>
    <col min="3120" max="3126" width="10.6640625" style="56" customWidth="1"/>
    <col min="3127" max="3318" width="49.5" style="56"/>
    <col min="3319" max="3319" width="0" style="56" hidden="1" customWidth="1"/>
    <col min="3320" max="3320" width="18.6640625" style="56" customWidth="1"/>
    <col min="3321" max="3321" width="77" style="56" customWidth="1"/>
    <col min="3322" max="3322" width="23.5" style="56" bestFit="1" customWidth="1"/>
    <col min="3323" max="3323" width="13.5" style="56" bestFit="1" customWidth="1"/>
    <col min="3324" max="3324" width="13.1640625" style="56" bestFit="1" customWidth="1"/>
    <col min="3325" max="3325" width="9.5" style="56" customWidth="1"/>
    <col min="3326" max="3334" width="0" style="56" hidden="1" customWidth="1"/>
    <col min="3335" max="3335" width="30.5" style="56" customWidth="1"/>
    <col min="3336" max="3336" width="18" style="56" customWidth="1"/>
    <col min="3337" max="3341" width="10.6640625" style="56" customWidth="1"/>
    <col min="3342" max="3346" width="0" style="56" hidden="1" customWidth="1"/>
    <col min="3347" max="3375" width="18" style="56" customWidth="1"/>
    <col min="3376" max="3382" width="10.6640625" style="56" customWidth="1"/>
    <col min="3383" max="3574" width="49.5" style="56"/>
    <col min="3575" max="3575" width="0" style="56" hidden="1" customWidth="1"/>
    <col min="3576" max="3576" width="18.6640625" style="56" customWidth="1"/>
    <col min="3577" max="3577" width="77" style="56" customWidth="1"/>
    <col min="3578" max="3578" width="23.5" style="56" bestFit="1" customWidth="1"/>
    <col min="3579" max="3579" width="13.5" style="56" bestFit="1" customWidth="1"/>
    <col min="3580" max="3580" width="13.1640625" style="56" bestFit="1" customWidth="1"/>
    <col min="3581" max="3581" width="9.5" style="56" customWidth="1"/>
    <col min="3582" max="3590" width="0" style="56" hidden="1" customWidth="1"/>
    <col min="3591" max="3591" width="30.5" style="56" customWidth="1"/>
    <col min="3592" max="3592" width="18" style="56" customWidth="1"/>
    <col min="3593" max="3597" width="10.6640625" style="56" customWidth="1"/>
    <col min="3598" max="3602" width="0" style="56" hidden="1" customWidth="1"/>
    <col min="3603" max="3631" width="18" style="56" customWidth="1"/>
    <col min="3632" max="3638" width="10.6640625" style="56" customWidth="1"/>
    <col min="3639" max="3830" width="49.5" style="56"/>
    <col min="3831" max="3831" width="0" style="56" hidden="1" customWidth="1"/>
    <col min="3832" max="3832" width="18.6640625" style="56" customWidth="1"/>
    <col min="3833" max="3833" width="77" style="56" customWidth="1"/>
    <col min="3834" max="3834" width="23.5" style="56" bestFit="1" customWidth="1"/>
    <col min="3835" max="3835" width="13.5" style="56" bestFit="1" customWidth="1"/>
    <col min="3836" max="3836" width="13.1640625" style="56" bestFit="1" customWidth="1"/>
    <col min="3837" max="3837" width="9.5" style="56" customWidth="1"/>
    <col min="3838" max="3846" width="0" style="56" hidden="1" customWidth="1"/>
    <col min="3847" max="3847" width="30.5" style="56" customWidth="1"/>
    <col min="3848" max="3848" width="18" style="56" customWidth="1"/>
    <col min="3849" max="3853" width="10.6640625" style="56" customWidth="1"/>
    <col min="3854" max="3858" width="0" style="56" hidden="1" customWidth="1"/>
    <col min="3859" max="3887" width="18" style="56" customWidth="1"/>
    <col min="3888" max="3894" width="10.6640625" style="56" customWidth="1"/>
    <col min="3895" max="4086" width="49.5" style="56"/>
    <col min="4087" max="4087" width="0" style="56" hidden="1" customWidth="1"/>
    <col min="4088" max="4088" width="18.6640625" style="56" customWidth="1"/>
    <col min="4089" max="4089" width="77" style="56" customWidth="1"/>
    <col min="4090" max="4090" width="23.5" style="56" bestFit="1" customWidth="1"/>
    <col min="4091" max="4091" width="13.5" style="56" bestFit="1" customWidth="1"/>
    <col min="4092" max="4092" width="13.1640625" style="56" bestFit="1" customWidth="1"/>
    <col min="4093" max="4093" width="9.5" style="56" customWidth="1"/>
    <col min="4094" max="4102" width="0" style="56" hidden="1" customWidth="1"/>
    <col min="4103" max="4103" width="30.5" style="56" customWidth="1"/>
    <col min="4104" max="4104" width="18" style="56" customWidth="1"/>
    <col min="4105" max="4109" width="10.6640625" style="56" customWidth="1"/>
    <col min="4110" max="4114" width="0" style="56" hidden="1" customWidth="1"/>
    <col min="4115" max="4143" width="18" style="56" customWidth="1"/>
    <col min="4144" max="4150" width="10.6640625" style="56" customWidth="1"/>
    <col min="4151" max="4342" width="49.5" style="56"/>
    <col min="4343" max="4343" width="0" style="56" hidden="1" customWidth="1"/>
    <col min="4344" max="4344" width="18.6640625" style="56" customWidth="1"/>
    <col min="4345" max="4345" width="77" style="56" customWidth="1"/>
    <col min="4346" max="4346" width="23.5" style="56" bestFit="1" customWidth="1"/>
    <col min="4347" max="4347" width="13.5" style="56" bestFit="1" customWidth="1"/>
    <col min="4348" max="4348" width="13.1640625" style="56" bestFit="1" customWidth="1"/>
    <col min="4349" max="4349" width="9.5" style="56" customWidth="1"/>
    <col min="4350" max="4358" width="0" style="56" hidden="1" customWidth="1"/>
    <col min="4359" max="4359" width="30.5" style="56" customWidth="1"/>
    <col min="4360" max="4360" width="18" style="56" customWidth="1"/>
    <col min="4361" max="4365" width="10.6640625" style="56" customWidth="1"/>
    <col min="4366" max="4370" width="0" style="56" hidden="1" customWidth="1"/>
    <col min="4371" max="4399" width="18" style="56" customWidth="1"/>
    <col min="4400" max="4406" width="10.6640625" style="56" customWidth="1"/>
    <col min="4407" max="4598" width="49.5" style="56"/>
    <col min="4599" max="4599" width="0" style="56" hidden="1" customWidth="1"/>
    <col min="4600" max="4600" width="18.6640625" style="56" customWidth="1"/>
    <col min="4601" max="4601" width="77" style="56" customWidth="1"/>
    <col min="4602" max="4602" width="23.5" style="56" bestFit="1" customWidth="1"/>
    <col min="4603" max="4603" width="13.5" style="56" bestFit="1" customWidth="1"/>
    <col min="4604" max="4604" width="13.1640625" style="56" bestFit="1" customWidth="1"/>
    <col min="4605" max="4605" width="9.5" style="56" customWidth="1"/>
    <col min="4606" max="4614" width="0" style="56" hidden="1" customWidth="1"/>
    <col min="4615" max="4615" width="30.5" style="56" customWidth="1"/>
    <col min="4616" max="4616" width="18" style="56" customWidth="1"/>
    <col min="4617" max="4621" width="10.6640625" style="56" customWidth="1"/>
    <col min="4622" max="4626" width="0" style="56" hidden="1" customWidth="1"/>
    <col min="4627" max="4655" width="18" style="56" customWidth="1"/>
    <col min="4656" max="4662" width="10.6640625" style="56" customWidth="1"/>
    <col min="4663" max="4854" width="49.5" style="56"/>
    <col min="4855" max="4855" width="0" style="56" hidden="1" customWidth="1"/>
    <col min="4856" max="4856" width="18.6640625" style="56" customWidth="1"/>
    <col min="4857" max="4857" width="77" style="56" customWidth="1"/>
    <col min="4858" max="4858" width="23.5" style="56" bestFit="1" customWidth="1"/>
    <col min="4859" max="4859" width="13.5" style="56" bestFit="1" customWidth="1"/>
    <col min="4860" max="4860" width="13.1640625" style="56" bestFit="1" customWidth="1"/>
    <col min="4861" max="4861" width="9.5" style="56" customWidth="1"/>
    <col min="4862" max="4870" width="0" style="56" hidden="1" customWidth="1"/>
    <col min="4871" max="4871" width="30.5" style="56" customWidth="1"/>
    <col min="4872" max="4872" width="18" style="56" customWidth="1"/>
    <col min="4873" max="4877" width="10.6640625" style="56" customWidth="1"/>
    <col min="4878" max="4882" width="0" style="56" hidden="1" customWidth="1"/>
    <col min="4883" max="4911" width="18" style="56" customWidth="1"/>
    <col min="4912" max="4918" width="10.6640625" style="56" customWidth="1"/>
    <col min="4919" max="5110" width="49.5" style="56"/>
    <col min="5111" max="5111" width="0" style="56" hidden="1" customWidth="1"/>
    <col min="5112" max="5112" width="18.6640625" style="56" customWidth="1"/>
    <col min="5113" max="5113" width="77" style="56" customWidth="1"/>
    <col min="5114" max="5114" width="23.5" style="56" bestFit="1" customWidth="1"/>
    <col min="5115" max="5115" width="13.5" style="56" bestFit="1" customWidth="1"/>
    <col min="5116" max="5116" width="13.1640625" style="56" bestFit="1" customWidth="1"/>
    <col min="5117" max="5117" width="9.5" style="56" customWidth="1"/>
    <col min="5118" max="5126" width="0" style="56" hidden="1" customWidth="1"/>
    <col min="5127" max="5127" width="30.5" style="56" customWidth="1"/>
    <col min="5128" max="5128" width="18" style="56" customWidth="1"/>
    <col min="5129" max="5133" width="10.6640625" style="56" customWidth="1"/>
    <col min="5134" max="5138" width="0" style="56" hidden="1" customWidth="1"/>
    <col min="5139" max="5167" width="18" style="56" customWidth="1"/>
    <col min="5168" max="5174" width="10.6640625" style="56" customWidth="1"/>
    <col min="5175" max="5366" width="49.5" style="56"/>
    <col min="5367" max="5367" width="0" style="56" hidden="1" customWidth="1"/>
    <col min="5368" max="5368" width="18.6640625" style="56" customWidth="1"/>
    <col min="5369" max="5369" width="77" style="56" customWidth="1"/>
    <col min="5370" max="5370" width="23.5" style="56" bestFit="1" customWidth="1"/>
    <col min="5371" max="5371" width="13.5" style="56" bestFit="1" customWidth="1"/>
    <col min="5372" max="5372" width="13.1640625" style="56" bestFit="1" customWidth="1"/>
    <col min="5373" max="5373" width="9.5" style="56" customWidth="1"/>
    <col min="5374" max="5382" width="0" style="56" hidden="1" customWidth="1"/>
    <col min="5383" max="5383" width="30.5" style="56" customWidth="1"/>
    <col min="5384" max="5384" width="18" style="56" customWidth="1"/>
    <col min="5385" max="5389" width="10.6640625" style="56" customWidth="1"/>
    <col min="5390" max="5394" width="0" style="56" hidden="1" customWidth="1"/>
    <col min="5395" max="5423" width="18" style="56" customWidth="1"/>
    <col min="5424" max="5430" width="10.6640625" style="56" customWidth="1"/>
    <col min="5431" max="5622" width="49.5" style="56"/>
    <col min="5623" max="5623" width="0" style="56" hidden="1" customWidth="1"/>
    <col min="5624" max="5624" width="18.6640625" style="56" customWidth="1"/>
    <col min="5625" max="5625" width="77" style="56" customWidth="1"/>
    <col min="5626" max="5626" width="23.5" style="56" bestFit="1" customWidth="1"/>
    <col min="5627" max="5627" width="13.5" style="56" bestFit="1" customWidth="1"/>
    <col min="5628" max="5628" width="13.1640625" style="56" bestFit="1" customWidth="1"/>
    <col min="5629" max="5629" width="9.5" style="56" customWidth="1"/>
    <col min="5630" max="5638" width="0" style="56" hidden="1" customWidth="1"/>
    <col min="5639" max="5639" width="30.5" style="56" customWidth="1"/>
    <col min="5640" max="5640" width="18" style="56" customWidth="1"/>
    <col min="5641" max="5645" width="10.6640625" style="56" customWidth="1"/>
    <col min="5646" max="5650" width="0" style="56" hidden="1" customWidth="1"/>
    <col min="5651" max="5679" width="18" style="56" customWidth="1"/>
    <col min="5680" max="5686" width="10.6640625" style="56" customWidth="1"/>
    <col min="5687" max="5878" width="49.5" style="56"/>
    <col min="5879" max="5879" width="0" style="56" hidden="1" customWidth="1"/>
    <col min="5880" max="5880" width="18.6640625" style="56" customWidth="1"/>
    <col min="5881" max="5881" width="77" style="56" customWidth="1"/>
    <col min="5882" max="5882" width="23.5" style="56" bestFit="1" customWidth="1"/>
    <col min="5883" max="5883" width="13.5" style="56" bestFit="1" customWidth="1"/>
    <col min="5884" max="5884" width="13.1640625" style="56" bestFit="1" customWidth="1"/>
    <col min="5885" max="5885" width="9.5" style="56" customWidth="1"/>
    <col min="5886" max="5894" width="0" style="56" hidden="1" customWidth="1"/>
    <col min="5895" max="5895" width="30.5" style="56" customWidth="1"/>
    <col min="5896" max="5896" width="18" style="56" customWidth="1"/>
    <col min="5897" max="5901" width="10.6640625" style="56" customWidth="1"/>
    <col min="5902" max="5906" width="0" style="56" hidden="1" customWidth="1"/>
    <col min="5907" max="5935" width="18" style="56" customWidth="1"/>
    <col min="5936" max="5942" width="10.6640625" style="56" customWidth="1"/>
    <col min="5943" max="6134" width="49.5" style="56"/>
    <col min="6135" max="6135" width="0" style="56" hidden="1" customWidth="1"/>
    <col min="6136" max="6136" width="18.6640625" style="56" customWidth="1"/>
    <col min="6137" max="6137" width="77" style="56" customWidth="1"/>
    <col min="6138" max="6138" width="23.5" style="56" bestFit="1" customWidth="1"/>
    <col min="6139" max="6139" width="13.5" style="56" bestFit="1" customWidth="1"/>
    <col min="6140" max="6140" width="13.1640625" style="56" bestFit="1" customWidth="1"/>
    <col min="6141" max="6141" width="9.5" style="56" customWidth="1"/>
    <col min="6142" max="6150" width="0" style="56" hidden="1" customWidth="1"/>
    <col min="6151" max="6151" width="30.5" style="56" customWidth="1"/>
    <col min="6152" max="6152" width="18" style="56" customWidth="1"/>
    <col min="6153" max="6157" width="10.6640625" style="56" customWidth="1"/>
    <col min="6158" max="6162" width="0" style="56" hidden="1" customWidth="1"/>
    <col min="6163" max="6191" width="18" style="56" customWidth="1"/>
    <col min="6192" max="6198" width="10.6640625" style="56" customWidth="1"/>
    <col min="6199" max="6390" width="49.5" style="56"/>
    <col min="6391" max="6391" width="0" style="56" hidden="1" customWidth="1"/>
    <col min="6392" max="6392" width="18.6640625" style="56" customWidth="1"/>
    <col min="6393" max="6393" width="77" style="56" customWidth="1"/>
    <col min="6394" max="6394" width="23.5" style="56" bestFit="1" customWidth="1"/>
    <col min="6395" max="6395" width="13.5" style="56" bestFit="1" customWidth="1"/>
    <col min="6396" max="6396" width="13.1640625" style="56" bestFit="1" customWidth="1"/>
    <col min="6397" max="6397" width="9.5" style="56" customWidth="1"/>
    <col min="6398" max="6406" width="0" style="56" hidden="1" customWidth="1"/>
    <col min="6407" max="6407" width="30.5" style="56" customWidth="1"/>
    <col min="6408" max="6408" width="18" style="56" customWidth="1"/>
    <col min="6409" max="6413" width="10.6640625" style="56" customWidth="1"/>
    <col min="6414" max="6418" width="0" style="56" hidden="1" customWidth="1"/>
    <col min="6419" max="6447" width="18" style="56" customWidth="1"/>
    <col min="6448" max="6454" width="10.6640625" style="56" customWidth="1"/>
    <col min="6455" max="6646" width="49.5" style="56"/>
    <col min="6647" max="6647" width="0" style="56" hidden="1" customWidth="1"/>
    <col min="6648" max="6648" width="18.6640625" style="56" customWidth="1"/>
    <col min="6649" max="6649" width="77" style="56" customWidth="1"/>
    <col min="6650" max="6650" width="23.5" style="56" bestFit="1" customWidth="1"/>
    <col min="6651" max="6651" width="13.5" style="56" bestFit="1" customWidth="1"/>
    <col min="6652" max="6652" width="13.1640625" style="56" bestFit="1" customWidth="1"/>
    <col min="6653" max="6653" width="9.5" style="56" customWidth="1"/>
    <col min="6654" max="6662" width="0" style="56" hidden="1" customWidth="1"/>
    <col min="6663" max="6663" width="30.5" style="56" customWidth="1"/>
    <col min="6664" max="6664" width="18" style="56" customWidth="1"/>
    <col min="6665" max="6669" width="10.6640625" style="56" customWidth="1"/>
    <col min="6670" max="6674" width="0" style="56" hidden="1" customWidth="1"/>
    <col min="6675" max="6703" width="18" style="56" customWidth="1"/>
    <col min="6704" max="6710" width="10.6640625" style="56" customWidth="1"/>
    <col min="6711" max="6902" width="49.5" style="56"/>
    <col min="6903" max="6903" width="0" style="56" hidden="1" customWidth="1"/>
    <col min="6904" max="6904" width="18.6640625" style="56" customWidth="1"/>
    <col min="6905" max="6905" width="77" style="56" customWidth="1"/>
    <col min="6906" max="6906" width="23.5" style="56" bestFit="1" customWidth="1"/>
    <col min="6907" max="6907" width="13.5" style="56" bestFit="1" customWidth="1"/>
    <col min="6908" max="6908" width="13.1640625" style="56" bestFit="1" customWidth="1"/>
    <col min="6909" max="6909" width="9.5" style="56" customWidth="1"/>
    <col min="6910" max="6918" width="0" style="56" hidden="1" customWidth="1"/>
    <col min="6919" max="6919" width="30.5" style="56" customWidth="1"/>
    <col min="6920" max="6920" width="18" style="56" customWidth="1"/>
    <col min="6921" max="6925" width="10.6640625" style="56" customWidth="1"/>
    <col min="6926" max="6930" width="0" style="56" hidden="1" customWidth="1"/>
    <col min="6931" max="6959" width="18" style="56" customWidth="1"/>
    <col min="6960" max="6966" width="10.6640625" style="56" customWidth="1"/>
    <col min="6967" max="7158" width="49.5" style="56"/>
    <col min="7159" max="7159" width="0" style="56" hidden="1" customWidth="1"/>
    <col min="7160" max="7160" width="18.6640625" style="56" customWidth="1"/>
    <col min="7161" max="7161" width="77" style="56" customWidth="1"/>
    <col min="7162" max="7162" width="23.5" style="56" bestFit="1" customWidth="1"/>
    <col min="7163" max="7163" width="13.5" style="56" bestFit="1" customWidth="1"/>
    <col min="7164" max="7164" width="13.1640625" style="56" bestFit="1" customWidth="1"/>
    <col min="7165" max="7165" width="9.5" style="56" customWidth="1"/>
    <col min="7166" max="7174" width="0" style="56" hidden="1" customWidth="1"/>
    <col min="7175" max="7175" width="30.5" style="56" customWidth="1"/>
    <col min="7176" max="7176" width="18" style="56" customWidth="1"/>
    <col min="7177" max="7181" width="10.6640625" style="56" customWidth="1"/>
    <col min="7182" max="7186" width="0" style="56" hidden="1" customWidth="1"/>
    <col min="7187" max="7215" width="18" style="56" customWidth="1"/>
    <col min="7216" max="7222" width="10.6640625" style="56" customWidth="1"/>
    <col min="7223" max="7414" width="49.5" style="56"/>
    <col min="7415" max="7415" width="0" style="56" hidden="1" customWidth="1"/>
    <col min="7416" max="7416" width="18.6640625" style="56" customWidth="1"/>
    <col min="7417" max="7417" width="77" style="56" customWidth="1"/>
    <col min="7418" max="7418" width="23.5" style="56" bestFit="1" customWidth="1"/>
    <col min="7419" max="7419" width="13.5" style="56" bestFit="1" customWidth="1"/>
    <col min="7420" max="7420" width="13.1640625" style="56" bestFit="1" customWidth="1"/>
    <col min="7421" max="7421" width="9.5" style="56" customWidth="1"/>
    <col min="7422" max="7430" width="0" style="56" hidden="1" customWidth="1"/>
    <col min="7431" max="7431" width="30.5" style="56" customWidth="1"/>
    <col min="7432" max="7432" width="18" style="56" customWidth="1"/>
    <col min="7433" max="7437" width="10.6640625" style="56" customWidth="1"/>
    <col min="7438" max="7442" width="0" style="56" hidden="1" customWidth="1"/>
    <col min="7443" max="7471" width="18" style="56" customWidth="1"/>
    <col min="7472" max="7478" width="10.6640625" style="56" customWidth="1"/>
    <col min="7479" max="7670" width="49.5" style="56"/>
    <col min="7671" max="7671" width="0" style="56" hidden="1" customWidth="1"/>
    <col min="7672" max="7672" width="18.6640625" style="56" customWidth="1"/>
    <col min="7673" max="7673" width="77" style="56" customWidth="1"/>
    <col min="7674" max="7674" width="23.5" style="56" bestFit="1" customWidth="1"/>
    <col min="7675" max="7675" width="13.5" style="56" bestFit="1" customWidth="1"/>
    <col min="7676" max="7676" width="13.1640625" style="56" bestFit="1" customWidth="1"/>
    <col min="7677" max="7677" width="9.5" style="56" customWidth="1"/>
    <col min="7678" max="7686" width="0" style="56" hidden="1" customWidth="1"/>
    <col min="7687" max="7687" width="30.5" style="56" customWidth="1"/>
    <col min="7688" max="7688" width="18" style="56" customWidth="1"/>
    <col min="7689" max="7693" width="10.6640625" style="56" customWidth="1"/>
    <col min="7694" max="7698" width="0" style="56" hidden="1" customWidth="1"/>
    <col min="7699" max="7727" width="18" style="56" customWidth="1"/>
    <col min="7728" max="7734" width="10.6640625" style="56" customWidth="1"/>
    <col min="7735" max="7926" width="49.5" style="56"/>
    <col min="7927" max="7927" width="0" style="56" hidden="1" customWidth="1"/>
    <col min="7928" max="7928" width="18.6640625" style="56" customWidth="1"/>
    <col min="7929" max="7929" width="77" style="56" customWidth="1"/>
    <col min="7930" max="7930" width="23.5" style="56" bestFit="1" customWidth="1"/>
    <col min="7931" max="7931" width="13.5" style="56" bestFit="1" customWidth="1"/>
    <col min="7932" max="7932" width="13.1640625" style="56" bestFit="1" customWidth="1"/>
    <col min="7933" max="7933" width="9.5" style="56" customWidth="1"/>
    <col min="7934" max="7942" width="0" style="56" hidden="1" customWidth="1"/>
    <col min="7943" max="7943" width="30.5" style="56" customWidth="1"/>
    <col min="7944" max="7944" width="18" style="56" customWidth="1"/>
    <col min="7945" max="7949" width="10.6640625" style="56" customWidth="1"/>
    <col min="7950" max="7954" width="0" style="56" hidden="1" customWidth="1"/>
    <col min="7955" max="7983" width="18" style="56" customWidth="1"/>
    <col min="7984" max="7990" width="10.6640625" style="56" customWidth="1"/>
    <col min="7991" max="8182" width="49.5" style="56"/>
    <col min="8183" max="8183" width="0" style="56" hidden="1" customWidth="1"/>
    <col min="8184" max="8184" width="18.6640625" style="56" customWidth="1"/>
    <col min="8185" max="8185" width="77" style="56" customWidth="1"/>
    <col min="8186" max="8186" width="23.5" style="56" bestFit="1" customWidth="1"/>
    <col min="8187" max="8187" width="13.5" style="56" bestFit="1" customWidth="1"/>
    <col min="8188" max="8188" width="13.1640625" style="56" bestFit="1" customWidth="1"/>
    <col min="8189" max="8189" width="9.5" style="56" customWidth="1"/>
    <col min="8190" max="8198" width="0" style="56" hidden="1" customWidth="1"/>
    <col min="8199" max="8199" width="30.5" style="56" customWidth="1"/>
    <col min="8200" max="8200" width="18" style="56" customWidth="1"/>
    <col min="8201" max="8205" width="10.6640625" style="56" customWidth="1"/>
    <col min="8206" max="8210" width="0" style="56" hidden="1" customWidth="1"/>
    <col min="8211" max="8239" width="18" style="56" customWidth="1"/>
    <col min="8240" max="8246" width="10.6640625" style="56" customWidth="1"/>
    <col min="8247" max="8438" width="49.5" style="56"/>
    <col min="8439" max="8439" width="0" style="56" hidden="1" customWidth="1"/>
    <col min="8440" max="8440" width="18.6640625" style="56" customWidth="1"/>
    <col min="8441" max="8441" width="77" style="56" customWidth="1"/>
    <col min="8442" max="8442" width="23.5" style="56" bestFit="1" customWidth="1"/>
    <col min="8443" max="8443" width="13.5" style="56" bestFit="1" customWidth="1"/>
    <col min="8444" max="8444" width="13.1640625" style="56" bestFit="1" customWidth="1"/>
    <col min="8445" max="8445" width="9.5" style="56" customWidth="1"/>
    <col min="8446" max="8454" width="0" style="56" hidden="1" customWidth="1"/>
    <col min="8455" max="8455" width="30.5" style="56" customWidth="1"/>
    <col min="8456" max="8456" width="18" style="56" customWidth="1"/>
    <col min="8457" max="8461" width="10.6640625" style="56" customWidth="1"/>
    <col min="8462" max="8466" width="0" style="56" hidden="1" customWidth="1"/>
    <col min="8467" max="8495" width="18" style="56" customWidth="1"/>
    <col min="8496" max="8502" width="10.6640625" style="56" customWidth="1"/>
    <col min="8503" max="8694" width="49.5" style="56"/>
    <col min="8695" max="8695" width="0" style="56" hidden="1" customWidth="1"/>
    <col min="8696" max="8696" width="18.6640625" style="56" customWidth="1"/>
    <col min="8697" max="8697" width="77" style="56" customWidth="1"/>
    <col min="8698" max="8698" width="23.5" style="56" bestFit="1" customWidth="1"/>
    <col min="8699" max="8699" width="13.5" style="56" bestFit="1" customWidth="1"/>
    <col min="8700" max="8700" width="13.1640625" style="56" bestFit="1" customWidth="1"/>
    <col min="8701" max="8701" width="9.5" style="56" customWidth="1"/>
    <col min="8702" max="8710" width="0" style="56" hidden="1" customWidth="1"/>
    <col min="8711" max="8711" width="30.5" style="56" customWidth="1"/>
    <col min="8712" max="8712" width="18" style="56" customWidth="1"/>
    <col min="8713" max="8717" width="10.6640625" style="56" customWidth="1"/>
    <col min="8718" max="8722" width="0" style="56" hidden="1" customWidth="1"/>
    <col min="8723" max="8751" width="18" style="56" customWidth="1"/>
    <col min="8752" max="8758" width="10.6640625" style="56" customWidth="1"/>
    <col min="8759" max="8950" width="49.5" style="56"/>
    <col min="8951" max="8951" width="0" style="56" hidden="1" customWidth="1"/>
    <col min="8952" max="8952" width="18.6640625" style="56" customWidth="1"/>
    <col min="8953" max="8953" width="77" style="56" customWidth="1"/>
    <col min="8954" max="8954" width="23.5" style="56" bestFit="1" customWidth="1"/>
    <col min="8955" max="8955" width="13.5" style="56" bestFit="1" customWidth="1"/>
    <col min="8956" max="8956" width="13.1640625" style="56" bestFit="1" customWidth="1"/>
    <col min="8957" max="8957" width="9.5" style="56" customWidth="1"/>
    <col min="8958" max="8966" width="0" style="56" hidden="1" customWidth="1"/>
    <col min="8967" max="8967" width="30.5" style="56" customWidth="1"/>
    <col min="8968" max="8968" width="18" style="56" customWidth="1"/>
    <col min="8969" max="8973" width="10.6640625" style="56" customWidth="1"/>
    <col min="8974" max="8978" width="0" style="56" hidden="1" customWidth="1"/>
    <col min="8979" max="9007" width="18" style="56" customWidth="1"/>
    <col min="9008" max="9014" width="10.6640625" style="56" customWidth="1"/>
    <col min="9015" max="9206" width="49.5" style="56"/>
    <col min="9207" max="9207" width="0" style="56" hidden="1" customWidth="1"/>
    <col min="9208" max="9208" width="18.6640625" style="56" customWidth="1"/>
    <col min="9209" max="9209" width="77" style="56" customWidth="1"/>
    <col min="9210" max="9210" width="23.5" style="56" bestFit="1" customWidth="1"/>
    <col min="9211" max="9211" width="13.5" style="56" bestFit="1" customWidth="1"/>
    <col min="9212" max="9212" width="13.1640625" style="56" bestFit="1" customWidth="1"/>
    <col min="9213" max="9213" width="9.5" style="56" customWidth="1"/>
    <col min="9214" max="9222" width="0" style="56" hidden="1" customWidth="1"/>
    <col min="9223" max="9223" width="30.5" style="56" customWidth="1"/>
    <col min="9224" max="9224" width="18" style="56" customWidth="1"/>
    <col min="9225" max="9229" width="10.6640625" style="56" customWidth="1"/>
    <col min="9230" max="9234" width="0" style="56" hidden="1" customWidth="1"/>
    <col min="9235" max="9263" width="18" style="56" customWidth="1"/>
    <col min="9264" max="9270" width="10.6640625" style="56" customWidth="1"/>
    <col min="9271" max="9462" width="49.5" style="56"/>
    <col min="9463" max="9463" width="0" style="56" hidden="1" customWidth="1"/>
    <col min="9464" max="9464" width="18.6640625" style="56" customWidth="1"/>
    <col min="9465" max="9465" width="77" style="56" customWidth="1"/>
    <col min="9466" max="9466" width="23.5" style="56" bestFit="1" customWidth="1"/>
    <col min="9467" max="9467" width="13.5" style="56" bestFit="1" customWidth="1"/>
    <col min="9468" max="9468" width="13.1640625" style="56" bestFit="1" customWidth="1"/>
    <col min="9469" max="9469" width="9.5" style="56" customWidth="1"/>
    <col min="9470" max="9478" width="0" style="56" hidden="1" customWidth="1"/>
    <col min="9479" max="9479" width="30.5" style="56" customWidth="1"/>
    <col min="9480" max="9480" width="18" style="56" customWidth="1"/>
    <col min="9481" max="9485" width="10.6640625" style="56" customWidth="1"/>
    <col min="9486" max="9490" width="0" style="56" hidden="1" customWidth="1"/>
    <col min="9491" max="9519" width="18" style="56" customWidth="1"/>
    <col min="9520" max="9526" width="10.6640625" style="56" customWidth="1"/>
    <col min="9527" max="9718" width="49.5" style="56"/>
    <col min="9719" max="9719" width="0" style="56" hidden="1" customWidth="1"/>
    <col min="9720" max="9720" width="18.6640625" style="56" customWidth="1"/>
    <col min="9721" max="9721" width="77" style="56" customWidth="1"/>
    <col min="9722" max="9722" width="23.5" style="56" bestFit="1" customWidth="1"/>
    <col min="9723" max="9723" width="13.5" style="56" bestFit="1" customWidth="1"/>
    <col min="9724" max="9724" width="13.1640625" style="56" bestFit="1" customWidth="1"/>
    <col min="9725" max="9725" width="9.5" style="56" customWidth="1"/>
    <col min="9726" max="9734" width="0" style="56" hidden="1" customWidth="1"/>
    <col min="9735" max="9735" width="30.5" style="56" customWidth="1"/>
    <col min="9736" max="9736" width="18" style="56" customWidth="1"/>
    <col min="9737" max="9741" width="10.6640625" style="56" customWidth="1"/>
    <col min="9742" max="9746" width="0" style="56" hidden="1" customWidth="1"/>
    <col min="9747" max="9775" width="18" style="56" customWidth="1"/>
    <col min="9776" max="9782" width="10.6640625" style="56" customWidth="1"/>
    <col min="9783" max="9974" width="49.5" style="56"/>
    <col min="9975" max="9975" width="0" style="56" hidden="1" customWidth="1"/>
    <col min="9976" max="9976" width="18.6640625" style="56" customWidth="1"/>
    <col min="9977" max="9977" width="77" style="56" customWidth="1"/>
    <col min="9978" max="9978" width="23.5" style="56" bestFit="1" customWidth="1"/>
    <col min="9979" max="9979" width="13.5" style="56" bestFit="1" customWidth="1"/>
    <col min="9980" max="9980" width="13.1640625" style="56" bestFit="1" customWidth="1"/>
    <col min="9981" max="9981" width="9.5" style="56" customWidth="1"/>
    <col min="9982" max="9990" width="0" style="56" hidden="1" customWidth="1"/>
    <col min="9991" max="9991" width="30.5" style="56" customWidth="1"/>
    <col min="9992" max="9992" width="18" style="56" customWidth="1"/>
    <col min="9993" max="9997" width="10.6640625" style="56" customWidth="1"/>
    <col min="9998" max="10002" width="0" style="56" hidden="1" customWidth="1"/>
    <col min="10003" max="10031" width="18" style="56" customWidth="1"/>
    <col min="10032" max="10038" width="10.6640625" style="56" customWidth="1"/>
    <col min="10039" max="10230" width="49.5" style="56"/>
    <col min="10231" max="10231" width="0" style="56" hidden="1" customWidth="1"/>
    <col min="10232" max="10232" width="18.6640625" style="56" customWidth="1"/>
    <col min="10233" max="10233" width="77" style="56" customWidth="1"/>
    <col min="10234" max="10234" width="23.5" style="56" bestFit="1" customWidth="1"/>
    <col min="10235" max="10235" width="13.5" style="56" bestFit="1" customWidth="1"/>
    <col min="10236" max="10236" width="13.1640625" style="56" bestFit="1" customWidth="1"/>
    <col min="10237" max="10237" width="9.5" style="56" customWidth="1"/>
    <col min="10238" max="10246" width="0" style="56" hidden="1" customWidth="1"/>
    <col min="10247" max="10247" width="30.5" style="56" customWidth="1"/>
    <col min="10248" max="10248" width="18" style="56" customWidth="1"/>
    <col min="10249" max="10253" width="10.6640625" style="56" customWidth="1"/>
    <col min="10254" max="10258" width="0" style="56" hidden="1" customWidth="1"/>
    <col min="10259" max="10287" width="18" style="56" customWidth="1"/>
    <col min="10288" max="10294" width="10.6640625" style="56" customWidth="1"/>
    <col min="10295" max="10486" width="49.5" style="56"/>
    <col min="10487" max="10487" width="0" style="56" hidden="1" customWidth="1"/>
    <col min="10488" max="10488" width="18.6640625" style="56" customWidth="1"/>
    <col min="10489" max="10489" width="77" style="56" customWidth="1"/>
    <col min="10490" max="10490" width="23.5" style="56" bestFit="1" customWidth="1"/>
    <col min="10491" max="10491" width="13.5" style="56" bestFit="1" customWidth="1"/>
    <col min="10492" max="10492" width="13.1640625" style="56" bestFit="1" customWidth="1"/>
    <col min="10493" max="10493" width="9.5" style="56" customWidth="1"/>
    <col min="10494" max="10502" width="0" style="56" hidden="1" customWidth="1"/>
    <col min="10503" max="10503" width="30.5" style="56" customWidth="1"/>
    <col min="10504" max="10504" width="18" style="56" customWidth="1"/>
    <col min="10505" max="10509" width="10.6640625" style="56" customWidth="1"/>
    <col min="10510" max="10514" width="0" style="56" hidden="1" customWidth="1"/>
    <col min="10515" max="10543" width="18" style="56" customWidth="1"/>
    <col min="10544" max="10550" width="10.6640625" style="56" customWidth="1"/>
    <col min="10551" max="10742" width="49.5" style="56"/>
    <col min="10743" max="10743" width="0" style="56" hidden="1" customWidth="1"/>
    <col min="10744" max="10744" width="18.6640625" style="56" customWidth="1"/>
    <col min="10745" max="10745" width="77" style="56" customWidth="1"/>
    <col min="10746" max="10746" width="23.5" style="56" bestFit="1" customWidth="1"/>
    <col min="10747" max="10747" width="13.5" style="56" bestFit="1" customWidth="1"/>
    <col min="10748" max="10748" width="13.1640625" style="56" bestFit="1" customWidth="1"/>
    <col min="10749" max="10749" width="9.5" style="56" customWidth="1"/>
    <col min="10750" max="10758" width="0" style="56" hidden="1" customWidth="1"/>
    <col min="10759" max="10759" width="30.5" style="56" customWidth="1"/>
    <col min="10760" max="10760" width="18" style="56" customWidth="1"/>
    <col min="10761" max="10765" width="10.6640625" style="56" customWidth="1"/>
    <col min="10766" max="10770" width="0" style="56" hidden="1" customWidth="1"/>
    <col min="10771" max="10799" width="18" style="56" customWidth="1"/>
    <col min="10800" max="10806" width="10.6640625" style="56" customWidth="1"/>
    <col min="10807" max="10998" width="49.5" style="56"/>
    <col min="10999" max="10999" width="0" style="56" hidden="1" customWidth="1"/>
    <col min="11000" max="11000" width="18.6640625" style="56" customWidth="1"/>
    <col min="11001" max="11001" width="77" style="56" customWidth="1"/>
    <col min="11002" max="11002" width="23.5" style="56" bestFit="1" customWidth="1"/>
    <col min="11003" max="11003" width="13.5" style="56" bestFit="1" customWidth="1"/>
    <col min="11004" max="11004" width="13.1640625" style="56" bestFit="1" customWidth="1"/>
    <col min="11005" max="11005" width="9.5" style="56" customWidth="1"/>
    <col min="11006" max="11014" width="0" style="56" hidden="1" customWidth="1"/>
    <col min="11015" max="11015" width="30.5" style="56" customWidth="1"/>
    <col min="11016" max="11016" width="18" style="56" customWidth="1"/>
    <col min="11017" max="11021" width="10.6640625" style="56" customWidth="1"/>
    <col min="11022" max="11026" width="0" style="56" hidden="1" customWidth="1"/>
    <col min="11027" max="11055" width="18" style="56" customWidth="1"/>
    <col min="11056" max="11062" width="10.6640625" style="56" customWidth="1"/>
    <col min="11063" max="11254" width="49.5" style="56"/>
    <col min="11255" max="11255" width="0" style="56" hidden="1" customWidth="1"/>
    <col min="11256" max="11256" width="18.6640625" style="56" customWidth="1"/>
    <col min="11257" max="11257" width="77" style="56" customWidth="1"/>
    <col min="11258" max="11258" width="23.5" style="56" bestFit="1" customWidth="1"/>
    <col min="11259" max="11259" width="13.5" style="56" bestFit="1" customWidth="1"/>
    <col min="11260" max="11260" width="13.1640625" style="56" bestFit="1" customWidth="1"/>
    <col min="11261" max="11261" width="9.5" style="56" customWidth="1"/>
    <col min="11262" max="11270" width="0" style="56" hidden="1" customWidth="1"/>
    <col min="11271" max="11271" width="30.5" style="56" customWidth="1"/>
    <col min="11272" max="11272" width="18" style="56" customWidth="1"/>
    <col min="11273" max="11277" width="10.6640625" style="56" customWidth="1"/>
    <col min="11278" max="11282" width="0" style="56" hidden="1" customWidth="1"/>
    <col min="11283" max="11311" width="18" style="56" customWidth="1"/>
    <col min="11312" max="11318" width="10.6640625" style="56" customWidth="1"/>
    <col min="11319" max="11510" width="49.5" style="56"/>
    <col min="11511" max="11511" width="0" style="56" hidden="1" customWidth="1"/>
    <col min="11512" max="11512" width="18.6640625" style="56" customWidth="1"/>
    <col min="11513" max="11513" width="77" style="56" customWidth="1"/>
    <col min="11514" max="11514" width="23.5" style="56" bestFit="1" customWidth="1"/>
    <col min="11515" max="11515" width="13.5" style="56" bestFit="1" customWidth="1"/>
    <col min="11516" max="11516" width="13.1640625" style="56" bestFit="1" customWidth="1"/>
    <col min="11517" max="11517" width="9.5" style="56" customWidth="1"/>
    <col min="11518" max="11526" width="0" style="56" hidden="1" customWidth="1"/>
    <col min="11527" max="11527" width="30.5" style="56" customWidth="1"/>
    <col min="11528" max="11528" width="18" style="56" customWidth="1"/>
    <col min="11529" max="11533" width="10.6640625" style="56" customWidth="1"/>
    <col min="11534" max="11538" width="0" style="56" hidden="1" customWidth="1"/>
    <col min="11539" max="11567" width="18" style="56" customWidth="1"/>
    <col min="11568" max="11574" width="10.6640625" style="56" customWidth="1"/>
    <col min="11575" max="11766" width="49.5" style="56"/>
    <col min="11767" max="11767" width="0" style="56" hidden="1" customWidth="1"/>
    <col min="11768" max="11768" width="18.6640625" style="56" customWidth="1"/>
    <col min="11769" max="11769" width="77" style="56" customWidth="1"/>
    <col min="11770" max="11770" width="23.5" style="56" bestFit="1" customWidth="1"/>
    <col min="11771" max="11771" width="13.5" style="56" bestFit="1" customWidth="1"/>
    <col min="11772" max="11772" width="13.1640625" style="56" bestFit="1" customWidth="1"/>
    <col min="11773" max="11773" width="9.5" style="56" customWidth="1"/>
    <col min="11774" max="11782" width="0" style="56" hidden="1" customWidth="1"/>
    <col min="11783" max="11783" width="30.5" style="56" customWidth="1"/>
    <col min="11784" max="11784" width="18" style="56" customWidth="1"/>
    <col min="11785" max="11789" width="10.6640625" style="56" customWidth="1"/>
    <col min="11790" max="11794" width="0" style="56" hidden="1" customWidth="1"/>
    <col min="11795" max="11823" width="18" style="56" customWidth="1"/>
    <col min="11824" max="11830" width="10.6640625" style="56" customWidth="1"/>
    <col min="11831" max="12022" width="49.5" style="56"/>
    <col min="12023" max="12023" width="0" style="56" hidden="1" customWidth="1"/>
    <col min="12024" max="12024" width="18.6640625" style="56" customWidth="1"/>
    <col min="12025" max="12025" width="77" style="56" customWidth="1"/>
    <col min="12026" max="12026" width="23.5" style="56" bestFit="1" customWidth="1"/>
    <col min="12027" max="12027" width="13.5" style="56" bestFit="1" customWidth="1"/>
    <col min="12028" max="12028" width="13.1640625" style="56" bestFit="1" customWidth="1"/>
    <col min="12029" max="12029" width="9.5" style="56" customWidth="1"/>
    <col min="12030" max="12038" width="0" style="56" hidden="1" customWidth="1"/>
    <col min="12039" max="12039" width="30.5" style="56" customWidth="1"/>
    <col min="12040" max="12040" width="18" style="56" customWidth="1"/>
    <col min="12041" max="12045" width="10.6640625" style="56" customWidth="1"/>
    <col min="12046" max="12050" width="0" style="56" hidden="1" customWidth="1"/>
    <col min="12051" max="12079" width="18" style="56" customWidth="1"/>
    <col min="12080" max="12086" width="10.6640625" style="56" customWidth="1"/>
    <col min="12087" max="12278" width="49.5" style="56"/>
    <col min="12279" max="12279" width="0" style="56" hidden="1" customWidth="1"/>
    <col min="12280" max="12280" width="18.6640625" style="56" customWidth="1"/>
    <col min="12281" max="12281" width="77" style="56" customWidth="1"/>
    <col min="12282" max="12282" width="23.5" style="56" bestFit="1" customWidth="1"/>
    <col min="12283" max="12283" width="13.5" style="56" bestFit="1" customWidth="1"/>
    <col min="12284" max="12284" width="13.1640625" style="56" bestFit="1" customWidth="1"/>
    <col min="12285" max="12285" width="9.5" style="56" customWidth="1"/>
    <col min="12286" max="12294" width="0" style="56" hidden="1" customWidth="1"/>
    <col min="12295" max="12295" width="30.5" style="56" customWidth="1"/>
    <col min="12296" max="12296" width="18" style="56" customWidth="1"/>
    <col min="12297" max="12301" width="10.6640625" style="56" customWidth="1"/>
    <col min="12302" max="12306" width="0" style="56" hidden="1" customWidth="1"/>
    <col min="12307" max="12335" width="18" style="56" customWidth="1"/>
    <col min="12336" max="12342" width="10.6640625" style="56" customWidth="1"/>
    <col min="12343" max="12534" width="49.5" style="56"/>
    <col min="12535" max="12535" width="0" style="56" hidden="1" customWidth="1"/>
    <col min="12536" max="12536" width="18.6640625" style="56" customWidth="1"/>
    <col min="12537" max="12537" width="77" style="56" customWidth="1"/>
    <col min="12538" max="12538" width="23.5" style="56" bestFit="1" customWidth="1"/>
    <col min="12539" max="12539" width="13.5" style="56" bestFit="1" customWidth="1"/>
    <col min="12540" max="12540" width="13.1640625" style="56" bestFit="1" customWidth="1"/>
    <col min="12541" max="12541" width="9.5" style="56" customWidth="1"/>
    <col min="12542" max="12550" width="0" style="56" hidden="1" customWidth="1"/>
    <col min="12551" max="12551" width="30.5" style="56" customWidth="1"/>
    <col min="12552" max="12552" width="18" style="56" customWidth="1"/>
    <col min="12553" max="12557" width="10.6640625" style="56" customWidth="1"/>
    <col min="12558" max="12562" width="0" style="56" hidden="1" customWidth="1"/>
    <col min="12563" max="12591" width="18" style="56" customWidth="1"/>
    <col min="12592" max="12598" width="10.6640625" style="56" customWidth="1"/>
    <col min="12599" max="12790" width="49.5" style="56"/>
    <col min="12791" max="12791" width="0" style="56" hidden="1" customWidth="1"/>
    <col min="12792" max="12792" width="18.6640625" style="56" customWidth="1"/>
    <col min="12793" max="12793" width="77" style="56" customWidth="1"/>
    <col min="12794" max="12794" width="23.5" style="56" bestFit="1" customWidth="1"/>
    <col min="12795" max="12795" width="13.5" style="56" bestFit="1" customWidth="1"/>
    <col min="12796" max="12796" width="13.1640625" style="56" bestFit="1" customWidth="1"/>
    <col min="12797" max="12797" width="9.5" style="56" customWidth="1"/>
    <col min="12798" max="12806" width="0" style="56" hidden="1" customWidth="1"/>
    <col min="12807" max="12807" width="30.5" style="56" customWidth="1"/>
    <col min="12808" max="12808" width="18" style="56" customWidth="1"/>
    <col min="12809" max="12813" width="10.6640625" style="56" customWidth="1"/>
    <col min="12814" max="12818" width="0" style="56" hidden="1" customWidth="1"/>
    <col min="12819" max="12847" width="18" style="56" customWidth="1"/>
    <col min="12848" max="12854" width="10.6640625" style="56" customWidth="1"/>
    <col min="12855" max="13046" width="49.5" style="56"/>
    <col min="13047" max="13047" width="0" style="56" hidden="1" customWidth="1"/>
    <col min="13048" max="13048" width="18.6640625" style="56" customWidth="1"/>
    <col min="13049" max="13049" width="77" style="56" customWidth="1"/>
    <col min="13050" max="13050" width="23.5" style="56" bestFit="1" customWidth="1"/>
    <col min="13051" max="13051" width="13.5" style="56" bestFit="1" customWidth="1"/>
    <col min="13052" max="13052" width="13.1640625" style="56" bestFit="1" customWidth="1"/>
    <col min="13053" max="13053" width="9.5" style="56" customWidth="1"/>
    <col min="13054" max="13062" width="0" style="56" hidden="1" customWidth="1"/>
    <col min="13063" max="13063" width="30.5" style="56" customWidth="1"/>
    <col min="13064" max="13064" width="18" style="56" customWidth="1"/>
    <col min="13065" max="13069" width="10.6640625" style="56" customWidth="1"/>
    <col min="13070" max="13074" width="0" style="56" hidden="1" customWidth="1"/>
    <col min="13075" max="13103" width="18" style="56" customWidth="1"/>
    <col min="13104" max="13110" width="10.6640625" style="56" customWidth="1"/>
    <col min="13111" max="13302" width="49.5" style="56"/>
    <col min="13303" max="13303" width="0" style="56" hidden="1" customWidth="1"/>
    <col min="13304" max="13304" width="18.6640625" style="56" customWidth="1"/>
    <col min="13305" max="13305" width="77" style="56" customWidth="1"/>
    <col min="13306" max="13306" width="23.5" style="56" bestFit="1" customWidth="1"/>
    <col min="13307" max="13307" width="13.5" style="56" bestFit="1" customWidth="1"/>
    <col min="13308" max="13308" width="13.1640625" style="56" bestFit="1" customWidth="1"/>
    <col min="13309" max="13309" width="9.5" style="56" customWidth="1"/>
    <col min="13310" max="13318" width="0" style="56" hidden="1" customWidth="1"/>
    <col min="13319" max="13319" width="30.5" style="56" customWidth="1"/>
    <col min="13320" max="13320" width="18" style="56" customWidth="1"/>
    <col min="13321" max="13325" width="10.6640625" style="56" customWidth="1"/>
    <col min="13326" max="13330" width="0" style="56" hidden="1" customWidth="1"/>
    <col min="13331" max="13359" width="18" style="56" customWidth="1"/>
    <col min="13360" max="13366" width="10.6640625" style="56" customWidth="1"/>
    <col min="13367" max="13558" width="49.5" style="56"/>
    <col min="13559" max="13559" width="0" style="56" hidden="1" customWidth="1"/>
    <col min="13560" max="13560" width="18.6640625" style="56" customWidth="1"/>
    <col min="13561" max="13561" width="77" style="56" customWidth="1"/>
    <col min="13562" max="13562" width="23.5" style="56" bestFit="1" customWidth="1"/>
    <col min="13563" max="13563" width="13.5" style="56" bestFit="1" customWidth="1"/>
    <col min="13564" max="13564" width="13.1640625" style="56" bestFit="1" customWidth="1"/>
    <col min="13565" max="13565" width="9.5" style="56" customWidth="1"/>
    <col min="13566" max="13574" width="0" style="56" hidden="1" customWidth="1"/>
    <col min="13575" max="13575" width="30.5" style="56" customWidth="1"/>
    <col min="13576" max="13576" width="18" style="56" customWidth="1"/>
    <col min="13577" max="13581" width="10.6640625" style="56" customWidth="1"/>
    <col min="13582" max="13586" width="0" style="56" hidden="1" customWidth="1"/>
    <col min="13587" max="13615" width="18" style="56" customWidth="1"/>
    <col min="13616" max="13622" width="10.6640625" style="56" customWidth="1"/>
    <col min="13623" max="13814" width="49.5" style="56"/>
    <col min="13815" max="13815" width="0" style="56" hidden="1" customWidth="1"/>
    <col min="13816" max="13816" width="18.6640625" style="56" customWidth="1"/>
    <col min="13817" max="13817" width="77" style="56" customWidth="1"/>
    <col min="13818" max="13818" width="23.5" style="56" bestFit="1" customWidth="1"/>
    <col min="13819" max="13819" width="13.5" style="56" bestFit="1" customWidth="1"/>
    <col min="13820" max="13820" width="13.1640625" style="56" bestFit="1" customWidth="1"/>
    <col min="13821" max="13821" width="9.5" style="56" customWidth="1"/>
    <col min="13822" max="13830" width="0" style="56" hidden="1" customWidth="1"/>
    <col min="13831" max="13831" width="30.5" style="56" customWidth="1"/>
    <col min="13832" max="13832" width="18" style="56" customWidth="1"/>
    <col min="13833" max="13837" width="10.6640625" style="56" customWidth="1"/>
    <col min="13838" max="13842" width="0" style="56" hidden="1" customWidth="1"/>
    <col min="13843" max="13871" width="18" style="56" customWidth="1"/>
    <col min="13872" max="13878" width="10.6640625" style="56" customWidth="1"/>
    <col min="13879" max="14070" width="49.5" style="56"/>
    <col min="14071" max="14071" width="0" style="56" hidden="1" customWidth="1"/>
    <col min="14072" max="14072" width="18.6640625" style="56" customWidth="1"/>
    <col min="14073" max="14073" width="77" style="56" customWidth="1"/>
    <col min="14074" max="14074" width="23.5" style="56" bestFit="1" customWidth="1"/>
    <col min="14075" max="14075" width="13.5" style="56" bestFit="1" customWidth="1"/>
    <col min="14076" max="14076" width="13.1640625" style="56" bestFit="1" customWidth="1"/>
    <col min="14077" max="14077" width="9.5" style="56" customWidth="1"/>
    <col min="14078" max="14086" width="0" style="56" hidden="1" customWidth="1"/>
    <col min="14087" max="14087" width="30.5" style="56" customWidth="1"/>
    <col min="14088" max="14088" width="18" style="56" customWidth="1"/>
    <col min="14089" max="14093" width="10.6640625" style="56" customWidth="1"/>
    <col min="14094" max="14098" width="0" style="56" hidden="1" customWidth="1"/>
    <col min="14099" max="14127" width="18" style="56" customWidth="1"/>
    <col min="14128" max="14134" width="10.6640625" style="56" customWidth="1"/>
    <col min="14135" max="14326" width="49.5" style="56"/>
    <col min="14327" max="14327" width="0" style="56" hidden="1" customWidth="1"/>
    <col min="14328" max="14328" width="18.6640625" style="56" customWidth="1"/>
    <col min="14329" max="14329" width="77" style="56" customWidth="1"/>
    <col min="14330" max="14330" width="23.5" style="56" bestFit="1" customWidth="1"/>
    <col min="14331" max="14331" width="13.5" style="56" bestFit="1" customWidth="1"/>
    <col min="14332" max="14332" width="13.1640625" style="56" bestFit="1" customWidth="1"/>
    <col min="14333" max="14333" width="9.5" style="56" customWidth="1"/>
    <col min="14334" max="14342" width="0" style="56" hidden="1" customWidth="1"/>
    <col min="14343" max="14343" width="30.5" style="56" customWidth="1"/>
    <col min="14344" max="14344" width="18" style="56" customWidth="1"/>
    <col min="14345" max="14349" width="10.6640625" style="56" customWidth="1"/>
    <col min="14350" max="14354" width="0" style="56" hidden="1" customWidth="1"/>
    <col min="14355" max="14383" width="18" style="56" customWidth="1"/>
    <col min="14384" max="14390" width="10.6640625" style="56" customWidth="1"/>
    <col min="14391" max="14582" width="49.5" style="56"/>
    <col min="14583" max="14583" width="0" style="56" hidden="1" customWidth="1"/>
    <col min="14584" max="14584" width="18.6640625" style="56" customWidth="1"/>
    <col min="14585" max="14585" width="77" style="56" customWidth="1"/>
    <col min="14586" max="14586" width="23.5" style="56" bestFit="1" customWidth="1"/>
    <col min="14587" max="14587" width="13.5" style="56" bestFit="1" customWidth="1"/>
    <col min="14588" max="14588" width="13.1640625" style="56" bestFit="1" customWidth="1"/>
    <col min="14589" max="14589" width="9.5" style="56" customWidth="1"/>
    <col min="14590" max="14598" width="0" style="56" hidden="1" customWidth="1"/>
    <col min="14599" max="14599" width="30.5" style="56" customWidth="1"/>
    <col min="14600" max="14600" width="18" style="56" customWidth="1"/>
    <col min="14601" max="14605" width="10.6640625" style="56" customWidth="1"/>
    <col min="14606" max="14610" width="0" style="56" hidden="1" customWidth="1"/>
    <col min="14611" max="14639" width="18" style="56" customWidth="1"/>
    <col min="14640" max="14646" width="10.6640625" style="56" customWidth="1"/>
    <col min="14647" max="14838" width="49.5" style="56"/>
    <col min="14839" max="14839" width="0" style="56" hidden="1" customWidth="1"/>
    <col min="14840" max="14840" width="18.6640625" style="56" customWidth="1"/>
    <col min="14841" max="14841" width="77" style="56" customWidth="1"/>
    <col min="14842" max="14842" width="23.5" style="56" bestFit="1" customWidth="1"/>
    <col min="14843" max="14843" width="13.5" style="56" bestFit="1" customWidth="1"/>
    <col min="14844" max="14844" width="13.1640625" style="56" bestFit="1" customWidth="1"/>
    <col min="14845" max="14845" width="9.5" style="56" customWidth="1"/>
    <col min="14846" max="14854" width="0" style="56" hidden="1" customWidth="1"/>
    <col min="14855" max="14855" width="30.5" style="56" customWidth="1"/>
    <col min="14856" max="14856" width="18" style="56" customWidth="1"/>
    <col min="14857" max="14861" width="10.6640625" style="56" customWidth="1"/>
    <col min="14862" max="14866" width="0" style="56" hidden="1" customWidth="1"/>
    <col min="14867" max="14895" width="18" style="56" customWidth="1"/>
    <col min="14896" max="14902" width="10.6640625" style="56" customWidth="1"/>
    <col min="14903" max="15094" width="49.5" style="56"/>
    <col min="15095" max="15095" width="0" style="56" hidden="1" customWidth="1"/>
    <col min="15096" max="15096" width="18.6640625" style="56" customWidth="1"/>
    <col min="15097" max="15097" width="77" style="56" customWidth="1"/>
    <col min="15098" max="15098" width="23.5" style="56" bestFit="1" customWidth="1"/>
    <col min="15099" max="15099" width="13.5" style="56" bestFit="1" customWidth="1"/>
    <col min="15100" max="15100" width="13.1640625" style="56" bestFit="1" customWidth="1"/>
    <col min="15101" max="15101" width="9.5" style="56" customWidth="1"/>
    <col min="15102" max="15110" width="0" style="56" hidden="1" customWidth="1"/>
    <col min="15111" max="15111" width="30.5" style="56" customWidth="1"/>
    <col min="15112" max="15112" width="18" style="56" customWidth="1"/>
    <col min="15113" max="15117" width="10.6640625" style="56" customWidth="1"/>
    <col min="15118" max="15122" width="0" style="56" hidden="1" customWidth="1"/>
    <col min="15123" max="15151" width="18" style="56" customWidth="1"/>
    <col min="15152" max="15158" width="10.6640625" style="56" customWidth="1"/>
    <col min="15159" max="15350" width="49.5" style="56"/>
    <col min="15351" max="15351" width="0" style="56" hidden="1" customWidth="1"/>
    <col min="15352" max="15352" width="18.6640625" style="56" customWidth="1"/>
    <col min="15353" max="15353" width="77" style="56" customWidth="1"/>
    <col min="15354" max="15354" width="23.5" style="56" bestFit="1" customWidth="1"/>
    <col min="15355" max="15355" width="13.5" style="56" bestFit="1" customWidth="1"/>
    <col min="15356" max="15356" width="13.1640625" style="56" bestFit="1" customWidth="1"/>
    <col min="15357" max="15357" width="9.5" style="56" customWidth="1"/>
    <col min="15358" max="15366" width="0" style="56" hidden="1" customWidth="1"/>
    <col min="15367" max="15367" width="30.5" style="56" customWidth="1"/>
    <col min="15368" max="15368" width="18" style="56" customWidth="1"/>
    <col min="15369" max="15373" width="10.6640625" style="56" customWidth="1"/>
    <col min="15374" max="15378" width="0" style="56" hidden="1" customWidth="1"/>
    <col min="15379" max="15407" width="18" style="56" customWidth="1"/>
    <col min="15408" max="15414" width="10.6640625" style="56" customWidth="1"/>
    <col min="15415" max="15606" width="49.5" style="56"/>
    <col min="15607" max="15607" width="0" style="56" hidden="1" customWidth="1"/>
    <col min="15608" max="15608" width="18.6640625" style="56" customWidth="1"/>
    <col min="15609" max="15609" width="77" style="56" customWidth="1"/>
    <col min="15610" max="15610" width="23.5" style="56" bestFit="1" customWidth="1"/>
    <col min="15611" max="15611" width="13.5" style="56" bestFit="1" customWidth="1"/>
    <col min="15612" max="15612" width="13.1640625" style="56" bestFit="1" customWidth="1"/>
    <col min="15613" max="15613" width="9.5" style="56" customWidth="1"/>
    <col min="15614" max="15622" width="0" style="56" hidden="1" customWidth="1"/>
    <col min="15623" max="15623" width="30.5" style="56" customWidth="1"/>
    <col min="15624" max="15624" width="18" style="56" customWidth="1"/>
    <col min="15625" max="15629" width="10.6640625" style="56" customWidth="1"/>
    <col min="15630" max="15634" width="0" style="56" hidden="1" customWidth="1"/>
    <col min="15635" max="15663" width="18" style="56" customWidth="1"/>
    <col min="15664" max="15670" width="10.6640625" style="56" customWidth="1"/>
    <col min="15671" max="15862" width="49.5" style="56"/>
    <col min="15863" max="15863" width="0" style="56" hidden="1" customWidth="1"/>
    <col min="15864" max="15864" width="18.6640625" style="56" customWidth="1"/>
    <col min="15865" max="15865" width="77" style="56" customWidth="1"/>
    <col min="15866" max="15866" width="23.5" style="56" bestFit="1" customWidth="1"/>
    <col min="15867" max="15867" width="13.5" style="56" bestFit="1" customWidth="1"/>
    <col min="15868" max="15868" width="13.1640625" style="56" bestFit="1" customWidth="1"/>
    <col min="15869" max="15869" width="9.5" style="56" customWidth="1"/>
    <col min="15870" max="15878" width="0" style="56" hidden="1" customWidth="1"/>
    <col min="15879" max="15879" width="30.5" style="56" customWidth="1"/>
    <col min="15880" max="15880" width="18" style="56" customWidth="1"/>
    <col min="15881" max="15885" width="10.6640625" style="56" customWidth="1"/>
    <col min="15886" max="15890" width="0" style="56" hidden="1" customWidth="1"/>
    <col min="15891" max="15919" width="18" style="56" customWidth="1"/>
    <col min="15920" max="15926" width="10.6640625" style="56" customWidth="1"/>
    <col min="15927" max="16118" width="49.5" style="56"/>
    <col min="16119" max="16119" width="0" style="56" hidden="1" customWidth="1"/>
    <col min="16120" max="16120" width="18.6640625" style="56" customWidth="1"/>
    <col min="16121" max="16121" width="77" style="56" customWidth="1"/>
    <col min="16122" max="16122" width="23.5" style="56" bestFit="1" customWidth="1"/>
    <col min="16123" max="16123" width="13.5" style="56" bestFit="1" customWidth="1"/>
    <col min="16124" max="16124" width="13.1640625" style="56" bestFit="1" customWidth="1"/>
    <col min="16125" max="16125" width="9.5" style="56" customWidth="1"/>
    <col min="16126" max="16134" width="0" style="56" hidden="1" customWidth="1"/>
    <col min="16135" max="16135" width="30.5" style="56" customWidth="1"/>
    <col min="16136" max="16136" width="18" style="56" customWidth="1"/>
    <col min="16137" max="16141" width="10.6640625" style="56" customWidth="1"/>
    <col min="16142" max="16146" width="0" style="56" hidden="1" customWidth="1"/>
    <col min="16147" max="16175" width="18" style="56" customWidth="1"/>
    <col min="16176" max="16182" width="10.6640625" style="56" customWidth="1"/>
    <col min="16183" max="16384" width="49.5" style="56"/>
  </cols>
  <sheetData>
    <row r="1" spans="1:47" ht="35" customHeight="1" x14ac:dyDescent="0.2">
      <c r="A1" s="627"/>
      <c r="B1" s="627"/>
      <c r="C1" s="627"/>
      <c r="D1" s="638" t="s">
        <v>274</v>
      </c>
      <c r="E1" s="632"/>
      <c r="F1" s="633"/>
      <c r="I1" s="624" t="s">
        <v>169</v>
      </c>
      <c r="J1" s="624"/>
      <c r="K1" s="624"/>
      <c r="L1" s="624"/>
      <c r="M1" s="624"/>
      <c r="N1" s="624"/>
      <c r="O1" s="624"/>
      <c r="P1" s="624"/>
      <c r="Q1" s="624"/>
      <c r="R1" s="624"/>
    </row>
    <row r="2" spans="1:47" ht="29" customHeight="1" x14ac:dyDescent="0.2">
      <c r="A2" s="627"/>
      <c r="B2" s="627"/>
      <c r="C2" s="627"/>
      <c r="D2" s="639"/>
      <c r="E2" s="634"/>
      <c r="F2" s="635"/>
      <c r="I2" s="624"/>
      <c r="J2" s="624"/>
      <c r="K2" s="624"/>
      <c r="L2" s="624"/>
      <c r="M2" s="624"/>
      <c r="N2" s="624"/>
      <c r="O2" s="624"/>
      <c r="P2" s="624"/>
      <c r="Q2" s="624"/>
      <c r="R2" s="624"/>
    </row>
    <row r="3" spans="1:47" ht="36" customHeight="1" x14ac:dyDescent="0.2">
      <c r="A3" s="627"/>
      <c r="B3" s="627"/>
      <c r="C3" s="627"/>
      <c r="D3" s="640"/>
      <c r="E3" s="636"/>
      <c r="F3" s="637"/>
      <c r="I3" s="624"/>
      <c r="J3" s="624"/>
      <c r="K3" s="624"/>
      <c r="L3" s="624"/>
      <c r="M3" s="624"/>
      <c r="N3" s="624"/>
      <c r="O3" s="624"/>
      <c r="P3" s="624"/>
      <c r="Q3" s="624"/>
      <c r="R3" s="624"/>
    </row>
    <row r="4" spans="1:47" ht="9" customHeight="1" x14ac:dyDescent="0.2">
      <c r="C4" s="57"/>
      <c r="D4" s="120"/>
      <c r="E4" s="136"/>
      <c r="I4" s="624"/>
      <c r="J4" s="624"/>
      <c r="K4" s="624"/>
      <c r="L4" s="624"/>
      <c r="M4" s="624"/>
      <c r="N4" s="624"/>
      <c r="O4" s="624"/>
      <c r="P4" s="624"/>
      <c r="Q4" s="624"/>
      <c r="R4" s="624"/>
    </row>
    <row r="5" spans="1:47" ht="74" customHeight="1" x14ac:dyDescent="0.2">
      <c r="A5" s="383" t="s">
        <v>220</v>
      </c>
      <c r="B5" s="641" t="s">
        <v>221</v>
      </c>
      <c r="C5" s="642"/>
      <c r="D5" s="642"/>
      <c r="E5" s="642"/>
      <c r="F5" s="643"/>
      <c r="I5" s="624"/>
      <c r="J5" s="624"/>
      <c r="K5" s="624"/>
      <c r="L5" s="624"/>
      <c r="M5" s="624"/>
      <c r="N5" s="624"/>
      <c r="O5" s="624"/>
      <c r="P5" s="624"/>
      <c r="Q5" s="624"/>
      <c r="R5" s="624"/>
    </row>
    <row r="6" spans="1:47" ht="28" customHeight="1" x14ac:dyDescent="0.2">
      <c r="A6" s="53" t="s">
        <v>250</v>
      </c>
      <c r="B6" s="53" t="s">
        <v>275</v>
      </c>
      <c r="C6" s="53" t="s">
        <v>251</v>
      </c>
      <c r="D6" s="67" t="s">
        <v>153</v>
      </c>
      <c r="E6" s="53" t="s">
        <v>154</v>
      </c>
      <c r="F6" s="122" t="s">
        <v>155</v>
      </c>
      <c r="H6" s="108" t="s">
        <v>373</v>
      </c>
      <c r="I6" s="108" t="s">
        <v>374</v>
      </c>
      <c r="J6" s="108" t="s">
        <v>375</v>
      </c>
      <c r="K6" s="108" t="s">
        <v>376</v>
      </c>
      <c r="L6" s="108" t="s">
        <v>377</v>
      </c>
      <c r="M6" s="108" t="s">
        <v>378</v>
      </c>
      <c r="N6" s="54" t="s">
        <v>160</v>
      </c>
      <c r="O6" s="54" t="s">
        <v>161</v>
      </c>
      <c r="P6" s="54" t="s">
        <v>162</v>
      </c>
      <c r="Q6" s="54" t="s">
        <v>163</v>
      </c>
      <c r="R6" s="54" t="s">
        <v>164</v>
      </c>
    </row>
    <row r="7" spans="1:47" s="59" customFormat="1" ht="19" hidden="1" customHeight="1" x14ac:dyDescent="0.2">
      <c r="A7" s="617" t="s">
        <v>256</v>
      </c>
      <c r="B7" s="628"/>
      <c r="C7" s="625" t="s">
        <v>253</v>
      </c>
      <c r="D7" s="400" t="s">
        <v>228</v>
      </c>
      <c r="E7" s="645"/>
      <c r="F7" s="362" t="s">
        <v>170</v>
      </c>
      <c r="G7" s="303"/>
      <c r="H7" s="401"/>
      <c r="I7" s="401">
        <f>FACTURACION!C3</f>
        <v>0</v>
      </c>
      <c r="J7" s="401">
        <f>FACTURACION!C15</f>
        <v>0</v>
      </c>
      <c r="K7" s="401">
        <f>FACTURACION!C27</f>
        <v>0</v>
      </c>
      <c r="L7" s="401">
        <f>FACTURACION!C39</f>
        <v>0</v>
      </c>
      <c r="M7" s="401">
        <f t="shared" ref="M7:M15" si="0">L7</f>
        <v>0</v>
      </c>
      <c r="N7" s="388" t="e">
        <f>IF(N6&gt;0,VLOOKUP(N6,'[1]13'!$A$8:$BD$249,55,0),0)</f>
        <v>#N/A</v>
      </c>
      <c r="O7" s="388" t="e">
        <f>IF(O6&gt;0,VLOOKUP(O6,'[1]13'!$A$8:$BD$249,55,0),0)</f>
        <v>#N/A</v>
      </c>
      <c r="P7" s="388" t="e">
        <f>IF(P6&gt;0,VLOOKUP(P6,'[1]13'!$A$8:$BD$249,55,0),0)</f>
        <v>#N/A</v>
      </c>
      <c r="Q7" s="388" t="e">
        <f>IF(Q6&gt;0,VLOOKUP(Q6,'[1]13'!$A$8:$BD$249,55,0),0)</f>
        <v>#N/A</v>
      </c>
      <c r="R7" s="388" t="e">
        <f>IF(R6&gt;0,VLOOKUP(R6,'[1]13'!$A$8:$BD$249,55,0),0)</f>
        <v>#N/A</v>
      </c>
      <c r="S7" s="303"/>
      <c r="T7" s="303"/>
      <c r="U7" s="303"/>
      <c r="V7" s="303"/>
      <c r="W7" s="303"/>
      <c r="X7" s="56"/>
      <c r="Y7" s="56"/>
      <c r="Z7" s="56"/>
      <c r="AA7" s="56"/>
      <c r="AB7" s="56"/>
      <c r="AC7" s="56"/>
      <c r="AD7" s="56"/>
      <c r="AE7" s="56"/>
      <c r="AF7" s="56"/>
      <c r="AG7" s="56"/>
      <c r="AH7" s="56"/>
      <c r="AI7" s="56"/>
      <c r="AJ7" s="56"/>
      <c r="AK7" s="56"/>
      <c r="AL7" s="56"/>
      <c r="AM7" s="56"/>
      <c r="AN7" s="56"/>
      <c r="AO7" s="56"/>
      <c r="AP7" s="56"/>
      <c r="AQ7" s="56"/>
      <c r="AR7" s="56"/>
      <c r="AS7" s="56"/>
      <c r="AT7" s="56"/>
      <c r="AU7" s="56"/>
    </row>
    <row r="8" spans="1:47" s="59" customFormat="1" ht="17" hidden="1" x14ac:dyDescent="0.2">
      <c r="A8" s="618"/>
      <c r="B8" s="629"/>
      <c r="C8" s="626"/>
      <c r="D8" s="400" t="s">
        <v>229</v>
      </c>
      <c r="E8" s="646"/>
      <c r="F8" s="362" t="s">
        <v>170</v>
      </c>
      <c r="G8" s="303"/>
      <c r="H8" s="401"/>
      <c r="I8" s="401">
        <f>FACTURACION!D3</f>
        <v>0</v>
      </c>
      <c r="J8" s="401">
        <f>FACTURACION!D15</f>
        <v>0</v>
      </c>
      <c r="K8" s="401">
        <f>FACTURACION!D27</f>
        <v>0</v>
      </c>
      <c r="L8" s="401">
        <f>FACTURACION!D39</f>
        <v>0</v>
      </c>
      <c r="M8" s="401">
        <f t="shared" si="0"/>
        <v>0</v>
      </c>
      <c r="N8" s="388" t="e">
        <f>IF(N6&gt;0,VLOOKUP(N6,'[1]14'!$A$8:$BD$249,55,0),0)</f>
        <v>#N/A</v>
      </c>
      <c r="O8" s="388" t="e">
        <f>IF(O6&gt;0,VLOOKUP(O6,'[1]14'!$A$8:$BD$249,55,0),0)</f>
        <v>#N/A</v>
      </c>
      <c r="P8" s="388" t="e">
        <f>IF(P6&gt;0,VLOOKUP(P6,'[1]14'!$A$8:$BD$249,55,0),0)</f>
        <v>#N/A</v>
      </c>
      <c r="Q8" s="388" t="e">
        <f>IF(Q6&gt;0,VLOOKUP(Q6,'[1]14'!$A$8:$BD$249,55,0),0)</f>
        <v>#N/A</v>
      </c>
      <c r="R8" s="388" t="e">
        <f>IF(R6&gt;0,VLOOKUP(R6,'[1]14'!$A$8:$BD$249,55,0),0)</f>
        <v>#N/A</v>
      </c>
      <c r="S8" s="303"/>
      <c r="T8" s="303"/>
      <c r="U8" s="303"/>
      <c r="V8" s="303"/>
      <c r="W8" s="303"/>
      <c r="X8" s="56"/>
      <c r="Y8" s="56"/>
      <c r="Z8" s="56"/>
      <c r="AA8" s="56"/>
      <c r="AB8" s="56"/>
      <c r="AC8" s="56"/>
      <c r="AD8" s="56"/>
      <c r="AE8" s="56"/>
      <c r="AF8" s="56"/>
      <c r="AG8" s="56"/>
      <c r="AH8" s="56"/>
      <c r="AI8" s="56"/>
      <c r="AJ8" s="56"/>
      <c r="AK8" s="56"/>
      <c r="AL8" s="56"/>
      <c r="AM8" s="56"/>
      <c r="AN8" s="56"/>
      <c r="AO8" s="56"/>
      <c r="AP8" s="56"/>
      <c r="AQ8" s="56"/>
      <c r="AR8" s="56"/>
      <c r="AS8" s="56"/>
      <c r="AT8" s="56"/>
      <c r="AU8" s="56"/>
    </row>
    <row r="9" spans="1:47" s="59" customFormat="1" ht="17" hidden="1" x14ac:dyDescent="0.2">
      <c r="A9" s="618"/>
      <c r="B9" s="629"/>
      <c r="C9" s="626"/>
      <c r="D9" s="400" t="s">
        <v>230</v>
      </c>
      <c r="E9" s="646"/>
      <c r="F9" s="362" t="s">
        <v>170</v>
      </c>
      <c r="G9" s="303"/>
      <c r="H9" s="401"/>
      <c r="I9" s="401">
        <f>FACTURACION!J3</f>
        <v>0</v>
      </c>
      <c r="J9" s="401">
        <f>FACTURACION!J15</f>
        <v>0</v>
      </c>
      <c r="K9" s="401">
        <f>FACTURACION!J27</f>
        <v>0</v>
      </c>
      <c r="L9" s="401">
        <f>FACTURACION!J39</f>
        <v>0</v>
      </c>
      <c r="M9" s="401">
        <f t="shared" si="0"/>
        <v>0</v>
      </c>
      <c r="N9" s="388" t="e">
        <f>IF(N6&gt;0,VLOOKUP(N6,'[1]15'!$A$8:$BD$249,55,0),0)</f>
        <v>#N/A</v>
      </c>
      <c r="O9" s="388" t="e">
        <f>IF(O6&gt;0,VLOOKUP(O6,'[1]15'!$A$8:$BD$249,55,0),0)</f>
        <v>#N/A</v>
      </c>
      <c r="P9" s="388" t="e">
        <f>IF(P6&gt;0,VLOOKUP(P6,'[1]15'!$A$8:$BD$249,55,0),0)</f>
        <v>#N/A</v>
      </c>
      <c r="Q9" s="388" t="e">
        <f>IF(Q6&gt;0,VLOOKUP(Q6,'[1]15'!$A$8:$BD$249,55,0),0)</f>
        <v>#N/A</v>
      </c>
      <c r="R9" s="388" t="e">
        <f>IF(R6&gt;0,VLOOKUP(R6,'[1]15'!$A$8:$BD$249,55,0),0)</f>
        <v>#N/A</v>
      </c>
      <c r="S9" s="303"/>
      <c r="T9" s="303"/>
      <c r="U9" s="303"/>
      <c r="V9" s="303"/>
      <c r="W9" s="303"/>
      <c r="X9" s="56"/>
      <c r="Y9" s="56"/>
      <c r="Z9" s="56"/>
      <c r="AA9" s="56"/>
      <c r="AB9" s="56"/>
      <c r="AC9" s="56"/>
      <c r="AD9" s="56"/>
      <c r="AE9" s="56"/>
      <c r="AF9" s="56"/>
      <c r="AG9" s="56"/>
      <c r="AH9" s="56"/>
      <c r="AI9" s="56"/>
      <c r="AJ9" s="56"/>
      <c r="AK9" s="56"/>
      <c r="AL9" s="56"/>
      <c r="AM9" s="56"/>
      <c r="AN9" s="56"/>
      <c r="AO9" s="56"/>
      <c r="AP9" s="56"/>
      <c r="AQ9" s="56"/>
      <c r="AR9" s="56"/>
      <c r="AS9" s="56"/>
      <c r="AT9" s="56"/>
      <c r="AU9" s="56"/>
    </row>
    <row r="10" spans="1:47" s="59" customFormat="1" ht="17" hidden="1" x14ac:dyDescent="0.2">
      <c r="A10" s="618"/>
      <c r="B10" s="629"/>
      <c r="C10" s="626"/>
      <c r="D10" s="400" t="s">
        <v>231</v>
      </c>
      <c r="E10" s="646"/>
      <c r="F10" s="362" t="s">
        <v>170</v>
      </c>
      <c r="G10" s="303"/>
      <c r="H10" s="401"/>
      <c r="I10" s="401">
        <f>FACTURACION!C4</f>
        <v>0</v>
      </c>
      <c r="J10" s="401">
        <f>FACTURACION!C16</f>
        <v>0</v>
      </c>
      <c r="K10" s="401">
        <f>FACTURACION!C28</f>
        <v>0</v>
      </c>
      <c r="L10" s="401">
        <f>FACTURACION!C40</f>
        <v>0</v>
      </c>
      <c r="M10" s="401">
        <f t="shared" si="0"/>
        <v>0</v>
      </c>
      <c r="N10" s="388" t="e">
        <f>IF(N6&gt;0,VLOOKUP(N6,'[1]16'!$A$8:$BD$249,55,0),0)</f>
        <v>#N/A</v>
      </c>
      <c r="O10" s="388" t="e">
        <f>IF(O6&gt;0,VLOOKUP(O6,'[1]16'!$A$8:$BD$249,55,0),0)</f>
        <v>#N/A</v>
      </c>
      <c r="P10" s="388" t="e">
        <f>IF(P6&gt;0,VLOOKUP(P6,'[1]16'!$A$8:$BD$249,55,0),0)</f>
        <v>#N/A</v>
      </c>
      <c r="Q10" s="388" t="e">
        <f>IF(Q6&gt;0,VLOOKUP(Q6,'[1]16'!$A$8:$BD$249,55,0),0)</f>
        <v>#N/A</v>
      </c>
      <c r="R10" s="388" t="e">
        <f>IF(R6&gt;0,VLOOKUP(R6,'[1]16'!$A$8:$BD$249,55,0),0)</f>
        <v>#N/A</v>
      </c>
      <c r="S10" s="303"/>
      <c r="T10" s="303"/>
      <c r="U10" s="303"/>
      <c r="V10" s="303"/>
      <c r="W10" s="303"/>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row>
    <row r="11" spans="1:47" s="59" customFormat="1" ht="17" hidden="1" x14ac:dyDescent="0.2">
      <c r="A11" s="618"/>
      <c r="B11" s="629"/>
      <c r="C11" s="626"/>
      <c r="D11" s="400" t="s">
        <v>232</v>
      </c>
      <c r="E11" s="646"/>
      <c r="F11" s="362" t="s">
        <v>170</v>
      </c>
      <c r="G11" s="303"/>
      <c r="H11" s="401"/>
      <c r="I11" s="401">
        <f>FACTURACION!D4</f>
        <v>0</v>
      </c>
      <c r="J11" s="401">
        <f>FACTURACION!D16</f>
        <v>0</v>
      </c>
      <c r="K11" s="401">
        <f>FACTURACION!D28</f>
        <v>0</v>
      </c>
      <c r="L11" s="401">
        <f>FACTURACION!D40</f>
        <v>0</v>
      </c>
      <c r="M11" s="401">
        <f t="shared" si="0"/>
        <v>0</v>
      </c>
      <c r="N11" s="388" t="e">
        <f>IF(N6&gt;0,VLOOKUP(N6,'[1]17'!$A$8:$BD$249,55,0),0)</f>
        <v>#N/A</v>
      </c>
      <c r="O11" s="388" t="e">
        <f>IF(O6&gt;0,VLOOKUP(O6,'[1]17'!$A$8:$BD$249,55,0),0)</f>
        <v>#N/A</v>
      </c>
      <c r="P11" s="388" t="e">
        <f>IF(P6&gt;0,VLOOKUP(P6,'[1]17'!$A$8:$BD$249,55,0),0)</f>
        <v>#N/A</v>
      </c>
      <c r="Q11" s="388" t="e">
        <f>IF(Q6&gt;0,VLOOKUP(Q6,'[1]17'!$A$8:$BD$249,55,0),0)</f>
        <v>#N/A</v>
      </c>
      <c r="R11" s="388" t="e">
        <f>IF(R6&gt;0,VLOOKUP(R6,'[1]17'!$A$8:$BD$249,55,0),0)</f>
        <v>#N/A</v>
      </c>
      <c r="S11" s="303"/>
      <c r="T11" s="303"/>
      <c r="U11" s="303"/>
      <c r="V11" s="303"/>
      <c r="W11" s="303"/>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row>
    <row r="12" spans="1:47" s="59" customFormat="1" ht="17" hidden="1" x14ac:dyDescent="0.2">
      <c r="A12" s="618"/>
      <c r="B12" s="629"/>
      <c r="C12" s="626"/>
      <c r="D12" s="400" t="s">
        <v>233</v>
      </c>
      <c r="E12" s="646"/>
      <c r="F12" s="362" t="s">
        <v>170</v>
      </c>
      <c r="G12" s="303"/>
      <c r="H12" s="401"/>
      <c r="I12" s="401">
        <f>FACTURACION!J4</f>
        <v>0</v>
      </c>
      <c r="J12" s="401">
        <f>FACTURACION!J16</f>
        <v>0</v>
      </c>
      <c r="K12" s="401">
        <f>FACTURACION!J28</f>
        <v>0</v>
      </c>
      <c r="L12" s="401">
        <f>FACTURACION!J40</f>
        <v>0</v>
      </c>
      <c r="M12" s="401">
        <f t="shared" si="0"/>
        <v>0</v>
      </c>
      <c r="N12" s="388" t="e">
        <f>IF(N6&gt;0,VLOOKUP(N6,'[1]18'!$A$8:$BD$249,55,0),0)</f>
        <v>#N/A</v>
      </c>
      <c r="O12" s="388" t="e">
        <f>IF(O6&gt;0,VLOOKUP(O6,'[1]18'!$A$8:$BD$249,55,0),0)</f>
        <v>#N/A</v>
      </c>
      <c r="P12" s="388" t="e">
        <f>IF(P6&gt;0,VLOOKUP(P6,'[1]18'!$A$8:$BD$249,55,0),0)</f>
        <v>#N/A</v>
      </c>
      <c r="Q12" s="388" t="e">
        <f>IF(Q6&gt;0,VLOOKUP(Q6,'[1]18'!$A$8:$BD$249,55,0),0)</f>
        <v>#N/A</v>
      </c>
      <c r="R12" s="388" t="e">
        <f>IF(R6&gt;0,VLOOKUP(R6,'[1]18'!$A$8:$BD$249,55,0),0)</f>
        <v>#N/A</v>
      </c>
      <c r="S12" s="303"/>
      <c r="T12" s="303"/>
      <c r="U12" s="303"/>
      <c r="V12" s="303"/>
      <c r="W12" s="303"/>
      <c r="X12" s="56"/>
      <c r="Y12" s="56"/>
      <c r="Z12" s="56"/>
      <c r="AA12" s="56"/>
      <c r="AB12" s="56"/>
      <c r="AC12" s="56"/>
      <c r="AD12" s="56"/>
      <c r="AE12" s="56"/>
      <c r="AF12" s="56"/>
      <c r="AG12" s="56"/>
      <c r="AH12" s="56"/>
      <c r="AI12" s="56"/>
      <c r="AJ12" s="56"/>
      <c r="AK12" s="56"/>
      <c r="AL12" s="56"/>
      <c r="AM12" s="56"/>
      <c r="AN12" s="56"/>
      <c r="AO12" s="56"/>
      <c r="AP12" s="56"/>
      <c r="AQ12" s="56"/>
      <c r="AR12" s="56"/>
      <c r="AS12" s="56"/>
      <c r="AT12" s="56"/>
      <c r="AU12" s="56"/>
    </row>
    <row r="13" spans="1:47" s="60" customFormat="1" ht="18" hidden="1" thickBot="1" x14ac:dyDescent="0.25">
      <c r="A13" s="618"/>
      <c r="B13" s="629"/>
      <c r="C13" s="626"/>
      <c r="D13" s="400" t="s">
        <v>234</v>
      </c>
      <c r="E13" s="646"/>
      <c r="F13" s="362" t="s">
        <v>170</v>
      </c>
      <c r="G13" s="303"/>
      <c r="H13" s="401"/>
      <c r="I13" s="401">
        <f>FACTURACION!C11</f>
        <v>0</v>
      </c>
      <c r="J13" s="401">
        <f>FACTURACION!C23</f>
        <v>0</v>
      </c>
      <c r="K13" s="401">
        <f>FACTURACION!C35</f>
        <v>0</v>
      </c>
      <c r="L13" s="401">
        <f>FACTURACION!C47</f>
        <v>0</v>
      </c>
      <c r="M13" s="401">
        <f t="shared" si="0"/>
        <v>0</v>
      </c>
      <c r="N13" s="388" t="e">
        <f>IF(N6&gt;0,VLOOKUP(N6,'[1]19'!$A$8:$BD$249,55,0),0)</f>
        <v>#N/A</v>
      </c>
      <c r="O13" s="388" t="e">
        <f>IF(O6&gt;0,VLOOKUP(O6,'[1]19'!$A$8:$BD$249,55,0),0)</f>
        <v>#N/A</v>
      </c>
      <c r="P13" s="388" t="e">
        <f>IF(P6&gt;0,VLOOKUP(P6,'[1]19'!$A$8:$BD$249,55,0),0)</f>
        <v>#N/A</v>
      </c>
      <c r="Q13" s="388" t="e">
        <f>IF(Q6&gt;0,VLOOKUP(Q6,'[1]19'!$A$8:$BD$249,55,0),0)</f>
        <v>#N/A</v>
      </c>
      <c r="R13" s="388" t="e">
        <f>IF(R6&gt;0,VLOOKUP(R6,'[1]19'!$A$8:$BD$249,55,0),0)</f>
        <v>#N/A</v>
      </c>
      <c r="S13" s="303"/>
      <c r="T13" s="303"/>
      <c r="U13" s="303"/>
      <c r="V13" s="303"/>
      <c r="W13" s="303"/>
      <c r="X13" s="56"/>
      <c r="Y13" s="56"/>
      <c r="Z13" s="56"/>
      <c r="AA13" s="56"/>
      <c r="AB13" s="56"/>
      <c r="AC13" s="56"/>
      <c r="AD13" s="56"/>
      <c r="AE13" s="56"/>
      <c r="AF13" s="56"/>
      <c r="AG13" s="56"/>
      <c r="AH13" s="56"/>
      <c r="AI13" s="56"/>
      <c r="AJ13" s="56"/>
      <c r="AK13" s="56"/>
      <c r="AL13" s="56"/>
      <c r="AM13" s="56"/>
      <c r="AN13" s="56"/>
      <c r="AO13" s="56"/>
      <c r="AP13" s="56"/>
      <c r="AQ13" s="56"/>
      <c r="AR13" s="56"/>
      <c r="AS13" s="56"/>
      <c r="AT13" s="56"/>
      <c r="AU13" s="56"/>
    </row>
    <row r="14" spans="1:47" s="60" customFormat="1" ht="18" hidden="1" thickBot="1" x14ac:dyDescent="0.25">
      <c r="A14" s="618"/>
      <c r="B14" s="629"/>
      <c r="C14" s="626"/>
      <c r="D14" s="400" t="s">
        <v>235</v>
      </c>
      <c r="E14" s="646"/>
      <c r="F14" s="362" t="s">
        <v>170</v>
      </c>
      <c r="G14" s="303"/>
      <c r="H14" s="401"/>
      <c r="I14" s="401">
        <f>FACTURACION!D11</f>
        <v>0</v>
      </c>
      <c r="J14" s="401">
        <f>FACTURACION!D23</f>
        <v>0</v>
      </c>
      <c r="K14" s="401">
        <f>FACTURACION!D35</f>
        <v>0</v>
      </c>
      <c r="L14" s="401">
        <f>FACTURACION!D47</f>
        <v>0</v>
      </c>
      <c r="M14" s="401">
        <f t="shared" si="0"/>
        <v>0</v>
      </c>
      <c r="N14" s="388" t="e">
        <f>IF(#REF!&gt;0,VLOOKUP(#REF!,'[1]19'!$A$8:$BD$249,55,0),0)</f>
        <v>#REF!</v>
      </c>
      <c r="O14" s="388" t="e">
        <f>IF(#REF!&gt;0,VLOOKUP(#REF!,'[1]19'!$A$8:$BD$249,55,0),0)</f>
        <v>#REF!</v>
      </c>
      <c r="P14" s="388" t="e">
        <f>IF(#REF!&gt;0,VLOOKUP(#REF!,'[1]19'!$A$8:$BD$249,55,0),0)</f>
        <v>#REF!</v>
      </c>
      <c r="Q14" s="388" t="e">
        <f>IF(#REF!&gt;0,VLOOKUP(#REF!,'[1]19'!$A$8:$BD$249,55,0),0)</f>
        <v>#REF!</v>
      </c>
      <c r="R14" s="388" t="e">
        <f>IF(#REF!&gt;0,VLOOKUP(#REF!,'[1]19'!$A$8:$BD$249,55,0),0)</f>
        <v>#REF!</v>
      </c>
      <c r="S14" s="303"/>
      <c r="T14" s="303"/>
      <c r="U14" s="303"/>
      <c r="V14" s="303"/>
      <c r="W14" s="303"/>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row>
    <row r="15" spans="1:47" s="60" customFormat="1" ht="18" hidden="1" thickBot="1" x14ac:dyDescent="0.25">
      <c r="A15" s="618"/>
      <c r="B15" s="629"/>
      <c r="C15" s="626"/>
      <c r="D15" s="400" t="s">
        <v>236</v>
      </c>
      <c r="E15" s="647"/>
      <c r="F15" s="362" t="s">
        <v>170</v>
      </c>
      <c r="G15" s="303"/>
      <c r="H15" s="401"/>
      <c r="I15" s="401">
        <f>FACTURACION!J11</f>
        <v>0</v>
      </c>
      <c r="J15" s="401">
        <f>FACTURACION!J23</f>
        <v>0</v>
      </c>
      <c r="K15" s="401">
        <f>FACTURACION!J35</f>
        <v>0</v>
      </c>
      <c r="L15" s="401">
        <f>FACTURACION!J47</f>
        <v>0</v>
      </c>
      <c r="M15" s="401">
        <f t="shared" si="0"/>
        <v>0</v>
      </c>
      <c r="N15" s="388" t="e">
        <f>IF(#REF!&gt;0,VLOOKUP(#REF!,'[1]19'!$A$8:$BD$249,55,0),0)</f>
        <v>#REF!</v>
      </c>
      <c r="O15" s="388" t="e">
        <f>IF(#REF!&gt;0,VLOOKUP(#REF!,'[1]19'!$A$8:$BD$249,55,0),0)</f>
        <v>#REF!</v>
      </c>
      <c r="P15" s="388" t="e">
        <f>IF(#REF!&gt;0,VLOOKUP(#REF!,'[1]19'!$A$8:$BD$249,55,0),0)</f>
        <v>#REF!</v>
      </c>
      <c r="Q15" s="388" t="e">
        <f>IF(#REF!&gt;0,VLOOKUP(#REF!,'[1]19'!$A$8:$BD$249,55,0),0)</f>
        <v>#REF!</v>
      </c>
      <c r="R15" s="388" t="e">
        <f>IF(#REF!&gt;0,VLOOKUP(#REF!,'[1]19'!$A$8:$BD$249,55,0),0)</f>
        <v>#REF!</v>
      </c>
      <c r="S15" s="303"/>
      <c r="T15" s="303"/>
      <c r="U15" s="303"/>
      <c r="V15" s="303"/>
      <c r="W15" s="303"/>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row>
    <row r="16" spans="1:47" s="60" customFormat="1" ht="23" customHeight="1" thickBot="1" x14ac:dyDescent="0.25">
      <c r="A16" s="618"/>
      <c r="B16" s="629"/>
      <c r="C16" s="628" t="s">
        <v>254</v>
      </c>
      <c r="D16" s="385" t="s">
        <v>187</v>
      </c>
      <c r="E16" s="630" t="s">
        <v>238</v>
      </c>
      <c r="F16" s="362" t="s">
        <v>170</v>
      </c>
      <c r="G16" s="303"/>
      <c r="H16" s="402"/>
      <c r="I16" s="402">
        <f>CARTERA!G6</f>
        <v>0</v>
      </c>
      <c r="J16" s="402">
        <f>CARTERA!$G$7</f>
        <v>0</v>
      </c>
      <c r="K16" s="402">
        <f>CARTERA!$G$8</f>
        <v>0</v>
      </c>
      <c r="L16" s="402">
        <f>CARTERA!$G$9</f>
        <v>0</v>
      </c>
      <c r="M16" s="402">
        <f t="shared" ref="M16:M21" si="1">L16</f>
        <v>0</v>
      </c>
      <c r="N16" s="388" t="e">
        <f>IF(#REF!&gt;0,VLOOKUP(#REF!,'[1]19'!$A$8:$BD$249,55,0),0)</f>
        <v>#REF!</v>
      </c>
      <c r="O16" s="388" t="e">
        <f>IF(#REF!&gt;0,VLOOKUP(#REF!,'[1]19'!$A$8:$BD$249,55,0),0)</f>
        <v>#REF!</v>
      </c>
      <c r="P16" s="388" t="e">
        <f>IF(#REF!&gt;0,VLOOKUP(#REF!,'[1]19'!$A$8:$BD$249,55,0),0)</f>
        <v>#REF!</v>
      </c>
      <c r="Q16" s="388" t="e">
        <f>IF(#REF!&gt;0,VLOOKUP(#REF!,'[1]19'!$A$8:$BD$249,55,0),0)</f>
        <v>#REF!</v>
      </c>
      <c r="R16" s="388" t="e">
        <f>IF(#REF!&gt;0,VLOOKUP(#REF!,'[1]19'!$A$8:$BD$249,55,0),0)</f>
        <v>#REF!</v>
      </c>
      <c r="S16" s="303"/>
      <c r="T16" s="303"/>
      <c r="U16" s="303"/>
      <c r="V16" s="303"/>
      <c r="W16" s="303"/>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row>
    <row r="17" spans="1:47" s="60" customFormat="1" ht="18" thickBot="1" x14ac:dyDescent="0.25">
      <c r="A17" s="618"/>
      <c r="B17" s="629"/>
      <c r="C17" s="629"/>
      <c r="D17" s="385" t="s">
        <v>188</v>
      </c>
      <c r="E17" s="631"/>
      <c r="F17" s="362" t="s">
        <v>170</v>
      </c>
      <c r="G17" s="303"/>
      <c r="H17" s="402"/>
      <c r="I17" s="402">
        <f>CARTERA!G13</f>
        <v>0</v>
      </c>
      <c r="J17" s="402">
        <f>CARTERA!G14</f>
        <v>0</v>
      </c>
      <c r="K17" s="402">
        <f>CARTERA!G15</f>
        <v>0</v>
      </c>
      <c r="L17" s="402">
        <f>CARTERA!G16</f>
        <v>0</v>
      </c>
      <c r="M17" s="402">
        <f t="shared" si="1"/>
        <v>0</v>
      </c>
      <c r="N17" s="388" t="e">
        <f>IF(#REF!&gt;0,VLOOKUP(#REF!,'[1]19'!$A$8:$BD$249,55,0),0)</f>
        <v>#REF!</v>
      </c>
      <c r="O17" s="388" t="e">
        <f>IF(#REF!&gt;0,VLOOKUP(#REF!,'[1]19'!$A$8:$BD$249,55,0),0)</f>
        <v>#REF!</v>
      </c>
      <c r="P17" s="388" t="e">
        <f>IF(#REF!&gt;0,VLOOKUP(#REF!,'[1]19'!$A$8:$BD$249,55,0),0)</f>
        <v>#REF!</v>
      </c>
      <c r="Q17" s="388" t="e">
        <f>IF(#REF!&gt;0,VLOOKUP(#REF!,'[1]19'!$A$8:$BD$249,55,0),0)</f>
        <v>#REF!</v>
      </c>
      <c r="R17" s="388" t="e">
        <f>IF(#REF!&gt;0,VLOOKUP(#REF!,'[1]19'!$A$8:$BD$249,55,0),0)</f>
        <v>#REF!</v>
      </c>
      <c r="S17" s="303"/>
      <c r="T17" s="303"/>
      <c r="U17" s="303"/>
      <c r="V17" s="303"/>
      <c r="W17" s="303"/>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row>
    <row r="18" spans="1:47" s="60" customFormat="1" ht="18" thickBot="1" x14ac:dyDescent="0.25">
      <c r="A18" s="618"/>
      <c r="B18" s="629"/>
      <c r="C18" s="629"/>
      <c r="D18" s="385" t="s">
        <v>189</v>
      </c>
      <c r="E18" s="631"/>
      <c r="F18" s="362" t="s">
        <v>170</v>
      </c>
      <c r="G18" s="303"/>
      <c r="H18" s="402"/>
      <c r="I18" s="402">
        <f>CARTERA!G20</f>
        <v>0</v>
      </c>
      <c r="J18" s="402">
        <f>CARTERA!G21</f>
        <v>0</v>
      </c>
      <c r="K18" s="402">
        <f>CARTERA!G22</f>
        <v>0</v>
      </c>
      <c r="L18" s="402">
        <f>CARTERA!G23</f>
        <v>0</v>
      </c>
      <c r="M18" s="402">
        <f t="shared" si="1"/>
        <v>0</v>
      </c>
      <c r="N18" s="388" t="e">
        <f>IF(#REF!&gt;0,VLOOKUP(#REF!,'[1]19'!$A$8:$BD$249,55,0),0)</f>
        <v>#REF!</v>
      </c>
      <c r="O18" s="388" t="e">
        <f>IF(#REF!&gt;0,VLOOKUP(#REF!,'[1]19'!$A$8:$BD$249,55,0),0)</f>
        <v>#REF!</v>
      </c>
      <c r="P18" s="388" t="e">
        <f>IF(#REF!&gt;0,VLOOKUP(#REF!,'[1]19'!$A$8:$BD$249,55,0),0)</f>
        <v>#REF!</v>
      </c>
      <c r="Q18" s="388" t="e">
        <f>IF(#REF!&gt;0,VLOOKUP(#REF!,'[1]19'!$A$8:$BD$249,55,0),0)</f>
        <v>#REF!</v>
      </c>
      <c r="R18" s="388" t="e">
        <f>IF(#REF!&gt;0,VLOOKUP(#REF!,'[1]19'!$A$8:$BD$249,55,0),0)</f>
        <v>#REF!</v>
      </c>
      <c r="S18" s="303"/>
      <c r="T18" s="303"/>
      <c r="U18" s="303"/>
      <c r="V18" s="303"/>
      <c r="W18" s="303"/>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row>
    <row r="19" spans="1:47" s="60" customFormat="1" ht="18" thickBot="1" x14ac:dyDescent="0.25">
      <c r="A19" s="618"/>
      <c r="B19" s="629"/>
      <c r="C19" s="629"/>
      <c r="D19" s="385" t="s">
        <v>190</v>
      </c>
      <c r="E19" s="631"/>
      <c r="F19" s="362" t="s">
        <v>170</v>
      </c>
      <c r="G19" s="303"/>
      <c r="H19" s="402"/>
      <c r="I19" s="402">
        <f>CARTERA!G27</f>
        <v>0</v>
      </c>
      <c r="J19" s="402">
        <f>CARTERA!G28</f>
        <v>0</v>
      </c>
      <c r="K19" s="402">
        <f>CARTERA!G29</f>
        <v>0</v>
      </c>
      <c r="L19" s="402">
        <f>CARTERA!G30</f>
        <v>0</v>
      </c>
      <c r="M19" s="402">
        <f t="shared" si="1"/>
        <v>0</v>
      </c>
      <c r="N19" s="388" t="e">
        <f>IF(#REF!&gt;0,VLOOKUP(#REF!,'[1]19'!$A$8:$BD$249,55,0),0)</f>
        <v>#REF!</v>
      </c>
      <c r="O19" s="388" t="e">
        <f>IF(#REF!&gt;0,VLOOKUP(#REF!,'[1]19'!$A$8:$BD$249,55,0),0)</f>
        <v>#REF!</v>
      </c>
      <c r="P19" s="388" t="e">
        <f>IF(#REF!&gt;0,VLOOKUP(#REF!,'[1]19'!$A$8:$BD$249,55,0),0)</f>
        <v>#REF!</v>
      </c>
      <c r="Q19" s="388" t="e">
        <f>IF(#REF!&gt;0,VLOOKUP(#REF!,'[1]19'!$A$8:$BD$249,55,0),0)</f>
        <v>#REF!</v>
      </c>
      <c r="R19" s="388" t="e">
        <f>IF(#REF!&gt;0,VLOOKUP(#REF!,'[1]19'!$A$8:$BD$249,55,0),0)</f>
        <v>#REF!</v>
      </c>
      <c r="S19" s="303"/>
      <c r="T19" s="303"/>
      <c r="U19" s="303"/>
      <c r="V19" s="303"/>
      <c r="W19" s="303"/>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row>
    <row r="20" spans="1:47" s="60" customFormat="1" ht="35" thickBot="1" x14ac:dyDescent="0.25">
      <c r="A20" s="618"/>
      <c r="B20" s="629"/>
      <c r="C20" s="629"/>
      <c r="D20" s="385" t="s">
        <v>192</v>
      </c>
      <c r="E20" s="631"/>
      <c r="F20" s="362" t="s">
        <v>170</v>
      </c>
      <c r="G20" s="303"/>
      <c r="H20" s="402"/>
      <c r="I20" s="402">
        <f>CARTERA!G34</f>
        <v>0</v>
      </c>
      <c r="J20" s="402">
        <f>CARTERA!G35</f>
        <v>0</v>
      </c>
      <c r="K20" s="402">
        <f>CARTERA!G36</f>
        <v>0</v>
      </c>
      <c r="L20" s="402">
        <f>CARTERA!G37</f>
        <v>0</v>
      </c>
      <c r="M20" s="402">
        <f t="shared" si="1"/>
        <v>0</v>
      </c>
      <c r="N20" s="388" t="e">
        <f>IF(#REF!&gt;0,VLOOKUP(#REF!,'[1]19'!$A$8:$BD$249,55,0),0)</f>
        <v>#REF!</v>
      </c>
      <c r="O20" s="388" t="e">
        <f>IF(#REF!&gt;0,VLOOKUP(#REF!,'[1]19'!$A$8:$BD$249,55,0),0)</f>
        <v>#REF!</v>
      </c>
      <c r="P20" s="388" t="e">
        <f>IF(#REF!&gt;0,VLOOKUP(#REF!,'[1]19'!$A$8:$BD$249,55,0),0)</f>
        <v>#REF!</v>
      </c>
      <c r="Q20" s="388" t="e">
        <f>IF(#REF!&gt;0,VLOOKUP(#REF!,'[1]19'!$A$8:$BD$249,55,0),0)</f>
        <v>#REF!</v>
      </c>
      <c r="R20" s="388" t="e">
        <f>IF(#REF!&gt;0,VLOOKUP(#REF!,'[1]19'!$A$8:$BD$249,55,0),0)</f>
        <v>#REF!</v>
      </c>
      <c r="S20" s="303"/>
      <c r="T20" s="303"/>
      <c r="U20" s="303"/>
      <c r="V20" s="303"/>
      <c r="W20" s="303"/>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row>
    <row r="21" spans="1:47" s="60" customFormat="1" ht="18" thickBot="1" x14ac:dyDescent="0.25">
      <c r="A21" s="618"/>
      <c r="B21" s="629"/>
      <c r="C21" s="629"/>
      <c r="D21" s="385" t="s">
        <v>39</v>
      </c>
      <c r="E21" s="631"/>
      <c r="F21" s="362" t="s">
        <v>170</v>
      </c>
      <c r="G21" s="303"/>
      <c r="H21" s="402"/>
      <c r="I21" s="402">
        <f>CARTERA!G41</f>
        <v>0</v>
      </c>
      <c r="J21" s="402">
        <f>CARTERA!G42</f>
        <v>0</v>
      </c>
      <c r="K21" s="402">
        <f>CARTERA!G43</f>
        <v>0</v>
      </c>
      <c r="L21" s="402">
        <f>CARTERA!G44</f>
        <v>0</v>
      </c>
      <c r="M21" s="402">
        <f t="shared" si="1"/>
        <v>0</v>
      </c>
      <c r="N21" s="388" t="e">
        <f>IF(#REF!&gt;0,VLOOKUP(#REF!,'[1]19'!$A$8:$BD$249,55,0),0)</f>
        <v>#REF!</v>
      </c>
      <c r="O21" s="388" t="e">
        <f>IF(#REF!&gt;0,VLOOKUP(#REF!,'[1]19'!$A$8:$BD$249,55,0),0)</f>
        <v>#REF!</v>
      </c>
      <c r="P21" s="388" t="e">
        <f>IF(#REF!&gt;0,VLOOKUP(#REF!,'[1]19'!$A$8:$BD$249,55,0),0)</f>
        <v>#REF!</v>
      </c>
      <c r="Q21" s="388" t="e">
        <f>IF(#REF!&gt;0,VLOOKUP(#REF!,'[1]19'!$A$8:$BD$249,55,0),0)</f>
        <v>#REF!</v>
      </c>
      <c r="R21" s="388" t="e">
        <f>IF(#REF!&gt;0,VLOOKUP(#REF!,'[1]19'!$A$8:$BD$249,55,0),0)</f>
        <v>#REF!</v>
      </c>
      <c r="S21" s="303"/>
      <c r="T21" s="303"/>
      <c r="U21" s="303"/>
      <c r="V21" s="303"/>
      <c r="W21" s="303"/>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row>
    <row r="22" spans="1:47" s="60" customFormat="1" ht="52" thickBot="1" x14ac:dyDescent="0.25">
      <c r="A22" s="618"/>
      <c r="B22" s="629"/>
      <c r="C22" s="393" t="s">
        <v>255</v>
      </c>
      <c r="D22" s="385" t="s">
        <v>43</v>
      </c>
      <c r="E22" s="397" t="s">
        <v>238</v>
      </c>
      <c r="F22" s="362" t="s">
        <v>170</v>
      </c>
      <c r="G22" s="303"/>
      <c r="H22" s="401"/>
      <c r="I22" s="401">
        <f>'PASIVO - BALANCE- ESTADO R'!D5</f>
        <v>0</v>
      </c>
      <c r="J22" s="401">
        <f>'PASIVO - BALANCE- ESTADO R'!D6</f>
        <v>0</v>
      </c>
      <c r="K22" s="401">
        <f>'PASIVO - BALANCE- ESTADO R'!D7</f>
        <v>0</v>
      </c>
      <c r="L22" s="401">
        <f>'PASIVO - BALANCE- ESTADO R'!D8</f>
        <v>0</v>
      </c>
      <c r="M22" s="401">
        <f>L22</f>
        <v>0</v>
      </c>
      <c r="N22" s="388" t="e">
        <f>IF(#REF!&gt;0,VLOOKUP(#REF!,'[1]19'!$A$8:$BD$249,55,0),0)</f>
        <v>#REF!</v>
      </c>
      <c r="O22" s="388" t="e">
        <f>IF(#REF!&gt;0,VLOOKUP(#REF!,'[1]19'!$A$8:$BD$249,55,0),0)</f>
        <v>#REF!</v>
      </c>
      <c r="P22" s="388" t="e">
        <f>IF(#REF!&gt;0,VLOOKUP(#REF!,'[1]19'!$A$8:$BD$249,55,0),0)</f>
        <v>#REF!</v>
      </c>
      <c r="Q22" s="388" t="e">
        <f>IF(#REF!&gt;0,VLOOKUP(#REF!,'[1]19'!$A$8:$BD$249,55,0),0)</f>
        <v>#REF!</v>
      </c>
      <c r="R22" s="388" t="e">
        <f>IF(#REF!&gt;0,VLOOKUP(#REF!,'[1]19'!$A$8:$BD$249,55,0),0)</f>
        <v>#REF!</v>
      </c>
      <c r="S22" s="303"/>
      <c r="T22" s="303"/>
      <c r="U22" s="303"/>
      <c r="V22" s="303"/>
      <c r="W22" s="303"/>
      <c r="X22" s="56"/>
      <c r="Y22" s="56"/>
      <c r="Z22" s="56"/>
      <c r="AA22" s="56"/>
      <c r="AB22" s="56"/>
      <c r="AC22" s="56"/>
      <c r="AD22" s="56"/>
      <c r="AE22" s="56"/>
      <c r="AF22" s="56"/>
      <c r="AG22" s="56"/>
      <c r="AH22" s="56"/>
      <c r="AI22" s="56"/>
      <c r="AJ22" s="56"/>
      <c r="AK22" s="56"/>
      <c r="AL22" s="56"/>
      <c r="AM22" s="56"/>
      <c r="AN22" s="56"/>
      <c r="AO22" s="56"/>
      <c r="AP22" s="56"/>
      <c r="AQ22" s="56"/>
      <c r="AR22" s="56"/>
      <c r="AS22" s="56"/>
      <c r="AT22" s="56"/>
      <c r="AU22" s="56"/>
    </row>
    <row r="23" spans="1:47" s="60" customFormat="1" ht="51" customHeight="1" thickBot="1" x14ac:dyDescent="0.25">
      <c r="A23" s="618"/>
      <c r="B23" s="629"/>
      <c r="C23" s="628" t="s">
        <v>199</v>
      </c>
      <c r="D23" s="385" t="s">
        <v>198</v>
      </c>
      <c r="E23" s="397" t="s">
        <v>239</v>
      </c>
      <c r="F23" s="362" t="s">
        <v>170</v>
      </c>
      <c r="G23" s="303"/>
      <c r="H23" s="401"/>
      <c r="I23" s="401">
        <f>'PASIVO - BALANCE- ESTADO R'!C13</f>
        <v>0</v>
      </c>
      <c r="J23" s="401">
        <f>'PASIVO - BALANCE- ESTADO R'!C14</f>
        <v>0</v>
      </c>
      <c r="K23" s="401">
        <f>'PASIVO - BALANCE- ESTADO R'!C15</f>
        <v>0</v>
      </c>
      <c r="L23" s="401">
        <f>'PASIVO - BALANCE- ESTADO R'!C16</f>
        <v>0</v>
      </c>
      <c r="M23" s="401">
        <f t="shared" ref="M23:M25" si="2">L23</f>
        <v>0</v>
      </c>
      <c r="N23" s="388" t="e">
        <f>IF(#REF!&gt;0,VLOOKUP(#REF!,'[1]19'!$A$8:$BD$249,55,0),0)</f>
        <v>#REF!</v>
      </c>
      <c r="O23" s="388" t="e">
        <f>IF(#REF!&gt;0,VLOOKUP(#REF!,'[1]19'!$A$8:$BD$249,55,0),0)</f>
        <v>#REF!</v>
      </c>
      <c r="P23" s="388" t="e">
        <f>IF(#REF!&gt;0,VLOOKUP(#REF!,'[1]19'!$A$8:$BD$249,55,0),0)</f>
        <v>#REF!</v>
      </c>
      <c r="Q23" s="388" t="e">
        <f>IF(#REF!&gt;0,VLOOKUP(#REF!,'[1]19'!$A$8:$BD$249,55,0),0)</f>
        <v>#REF!</v>
      </c>
      <c r="R23" s="388" t="e">
        <f>IF(#REF!&gt;0,VLOOKUP(#REF!,'[1]19'!$A$8:$BD$249,55,0),0)</f>
        <v>#REF!</v>
      </c>
      <c r="S23" s="303"/>
      <c r="T23" s="303"/>
      <c r="U23" s="303"/>
      <c r="V23" s="303"/>
      <c r="W23" s="303"/>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row>
    <row r="24" spans="1:47" s="60" customFormat="1" ht="52" thickBot="1" x14ac:dyDescent="0.25">
      <c r="A24" s="618"/>
      <c r="B24" s="629"/>
      <c r="C24" s="629"/>
      <c r="D24" s="385" t="s">
        <v>43</v>
      </c>
      <c r="E24" s="397" t="s">
        <v>238</v>
      </c>
      <c r="F24" s="362" t="s">
        <v>170</v>
      </c>
      <c r="G24" s="303"/>
      <c r="H24" s="401"/>
      <c r="I24" s="401">
        <f>'PASIVO - BALANCE- ESTADO R'!B13</f>
        <v>0</v>
      </c>
      <c r="J24" s="401">
        <f>'PASIVO - BALANCE- ESTADO R'!B14</f>
        <v>0</v>
      </c>
      <c r="K24" s="401">
        <f>'PASIVO - BALANCE- ESTADO R'!B15</f>
        <v>0</v>
      </c>
      <c r="L24" s="401">
        <f>'PASIVO - BALANCE- ESTADO R'!B16</f>
        <v>0</v>
      </c>
      <c r="M24" s="401">
        <f t="shared" si="2"/>
        <v>0</v>
      </c>
      <c r="N24" s="388" t="e">
        <f>IF(#REF!&gt;0,VLOOKUP(#REF!,'[1]19'!$A$8:$BD$249,55,0),0)</f>
        <v>#REF!</v>
      </c>
      <c r="O24" s="388" t="e">
        <f>IF(#REF!&gt;0,VLOOKUP(#REF!,'[1]19'!$A$8:$BD$249,55,0),0)</f>
        <v>#REF!</v>
      </c>
      <c r="P24" s="388" t="e">
        <f>IF(#REF!&gt;0,VLOOKUP(#REF!,'[1]19'!$A$8:$BD$249,55,0),0)</f>
        <v>#REF!</v>
      </c>
      <c r="Q24" s="388" t="e">
        <f>IF(#REF!&gt;0,VLOOKUP(#REF!,'[1]19'!$A$8:$BD$249,55,0),0)</f>
        <v>#REF!</v>
      </c>
      <c r="R24" s="388" t="e">
        <f>IF(#REF!&gt;0,VLOOKUP(#REF!,'[1]19'!$A$8:$BD$249,55,0),0)</f>
        <v>#REF!</v>
      </c>
      <c r="S24" s="303"/>
      <c r="T24" s="303"/>
      <c r="U24" s="303"/>
      <c r="V24" s="303"/>
      <c r="W24" s="303"/>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row>
    <row r="25" spans="1:47" s="60" customFormat="1" ht="52" thickBot="1" x14ac:dyDescent="0.25">
      <c r="A25" s="618"/>
      <c r="B25" s="629"/>
      <c r="C25" s="629"/>
      <c r="D25" s="385" t="s">
        <v>45</v>
      </c>
      <c r="E25" s="397" t="s">
        <v>240</v>
      </c>
      <c r="F25" s="362" t="s">
        <v>170</v>
      </c>
      <c r="G25" s="303"/>
      <c r="H25" s="401"/>
      <c r="I25" s="401">
        <f>'PASIVO - BALANCE- ESTADO R'!D13</f>
        <v>0</v>
      </c>
      <c r="J25" s="401">
        <f>'PASIVO - BALANCE- ESTADO R'!D14</f>
        <v>0</v>
      </c>
      <c r="K25" s="401">
        <f>'PASIVO - BALANCE- ESTADO R'!D15</f>
        <v>0</v>
      </c>
      <c r="L25" s="401">
        <f>'PASIVO - BALANCE- ESTADO R'!D16</f>
        <v>0</v>
      </c>
      <c r="M25" s="401">
        <f t="shared" si="2"/>
        <v>0</v>
      </c>
      <c r="N25" s="388" t="e">
        <f>IF(N7&gt;0,VLOOKUP(N7,'[1]19'!$A$8:$BD$249,55,0),0)</f>
        <v>#N/A</v>
      </c>
      <c r="O25" s="388" t="e">
        <f>IF(O7&gt;0,VLOOKUP(O7,'[1]19'!$A$8:$BD$249,55,0),0)</f>
        <v>#N/A</v>
      </c>
      <c r="P25" s="388" t="e">
        <f>IF(P7&gt;0,VLOOKUP(P7,'[1]19'!$A$8:$BD$249,55,0),0)</f>
        <v>#N/A</v>
      </c>
      <c r="Q25" s="388" t="e">
        <f>IF(Q7&gt;0,VLOOKUP(Q7,'[1]19'!$A$8:$BD$249,55,0),0)</f>
        <v>#N/A</v>
      </c>
      <c r="R25" s="388" t="e">
        <f>IF(R7&gt;0,VLOOKUP(R7,'[1]19'!$A$8:$BD$249,55,0),0)</f>
        <v>#N/A</v>
      </c>
      <c r="S25" s="303"/>
      <c r="T25" s="303"/>
      <c r="U25" s="303"/>
      <c r="V25" s="303"/>
      <c r="W25" s="303"/>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row>
    <row r="26" spans="1:47" s="60" customFormat="1" ht="18" thickBot="1" x14ac:dyDescent="0.25">
      <c r="A26" s="618"/>
      <c r="B26" s="644"/>
      <c r="C26" s="644"/>
      <c r="D26" s="385" t="s">
        <v>242</v>
      </c>
      <c r="E26" s="403" t="s">
        <v>243</v>
      </c>
      <c r="F26" s="362" t="s">
        <v>170</v>
      </c>
      <c r="G26" s="303"/>
      <c r="H26" s="401"/>
      <c r="I26" s="401">
        <f>'PASIVO - BALANCE- ESTADO R'!E20</f>
        <v>0</v>
      </c>
      <c r="J26" s="401">
        <f>'PASIVO - BALANCE- ESTADO R'!E21</f>
        <v>0</v>
      </c>
      <c r="K26" s="401">
        <f>'PASIVO - BALANCE- ESTADO R'!E22</f>
        <v>0</v>
      </c>
      <c r="L26" s="401">
        <f>'PASIVO - BALANCE- ESTADO R'!E23</f>
        <v>0</v>
      </c>
      <c r="M26" s="401">
        <f t="shared" ref="M26" si="3">L26</f>
        <v>0</v>
      </c>
      <c r="N26" s="388" t="e">
        <f>IF(N8&gt;0,VLOOKUP(N8,'[1]19'!$A$8:$BD$249,55,0),0)</f>
        <v>#N/A</v>
      </c>
      <c r="O26" s="388" t="e">
        <f>IF(O8&gt;0,VLOOKUP(O8,'[1]19'!$A$8:$BD$249,55,0),0)</f>
        <v>#N/A</v>
      </c>
      <c r="P26" s="388" t="e">
        <f>IF(P8&gt;0,VLOOKUP(P8,'[1]19'!$A$8:$BD$249,55,0),0)</f>
        <v>#N/A</v>
      </c>
      <c r="Q26" s="388" t="e">
        <f>IF(Q8&gt;0,VLOOKUP(Q8,'[1]19'!$A$8:$BD$249,55,0),0)</f>
        <v>#N/A</v>
      </c>
      <c r="R26" s="388" t="e">
        <f>IF(R8&gt;0,VLOOKUP(R8,'[1]19'!$A$8:$BD$249,55,0),0)</f>
        <v>#N/A</v>
      </c>
      <c r="S26" s="303"/>
      <c r="T26" s="303"/>
      <c r="U26" s="303"/>
      <c r="V26" s="303"/>
      <c r="W26" s="303"/>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row>
    <row r="27" spans="1:47" s="59" customFormat="1" ht="17" x14ac:dyDescent="0.2">
      <c r="A27" s="622" t="s">
        <v>219</v>
      </c>
      <c r="B27" s="151"/>
      <c r="C27" s="619" t="s">
        <v>167</v>
      </c>
      <c r="D27" s="138" t="str">
        <f>TABLERO!C13</f>
        <v>PROPORCION DE SATISFACCIÓN GLOBAL DE LA IPS</v>
      </c>
      <c r="E27" s="123" t="s">
        <v>248</v>
      </c>
      <c r="F27" s="123" t="s">
        <v>170</v>
      </c>
      <c r="G27" s="56"/>
      <c r="H27" s="130"/>
      <c r="I27" s="130" t="e">
        <f>TABLERO!G13</f>
        <v>#DIV/0!</v>
      </c>
      <c r="J27" s="130" t="e">
        <f>TABLERO!H13</f>
        <v>#DIV/0!</v>
      </c>
      <c r="K27" s="130" t="e">
        <f>TABLERO!I13</f>
        <v>#DIV/0!</v>
      </c>
      <c r="L27" s="130" t="e">
        <f>TABLERO!J13</f>
        <v>#DIV/0!</v>
      </c>
      <c r="M27" s="130" t="e">
        <f>TABLERO!K13</f>
        <v>#DIV/0!</v>
      </c>
      <c r="N27" s="101"/>
      <c r="O27" s="101"/>
      <c r="P27" s="101"/>
      <c r="Q27" s="102"/>
      <c r="R27" s="102"/>
      <c r="S27" s="103"/>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row>
    <row r="28" spans="1:47" s="59" customFormat="1" ht="34" x14ac:dyDescent="0.2">
      <c r="A28" s="623"/>
      <c r="B28" s="433"/>
      <c r="C28" s="620"/>
      <c r="D28" s="434" t="s">
        <v>407</v>
      </c>
      <c r="E28" s="123" t="s">
        <v>248</v>
      </c>
      <c r="F28" s="123" t="s">
        <v>170</v>
      </c>
      <c r="G28" s="56"/>
      <c r="H28" s="435"/>
      <c r="I28" s="435" t="e">
        <f>CALIDAD!D58</f>
        <v>#DIV/0!</v>
      </c>
      <c r="J28" s="435" t="e">
        <f>CALIDAD!F58</f>
        <v>#DIV/0!</v>
      </c>
      <c r="K28" s="435" t="e">
        <f>CALIDAD!H58</f>
        <v>#DIV/0!</v>
      </c>
      <c r="L28" s="435" t="e">
        <f>CALIDAD!J58</f>
        <v>#DIV/0!</v>
      </c>
      <c r="M28" s="435" t="e">
        <f>CALIDAD!L58</f>
        <v>#DIV/0!</v>
      </c>
      <c r="N28" s="436"/>
      <c r="O28" s="436"/>
      <c r="P28" s="436"/>
      <c r="Q28" s="437"/>
      <c r="R28" s="437"/>
      <c r="S28" s="103"/>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row>
    <row r="29" spans="1:47" s="59" customFormat="1" ht="17" x14ac:dyDescent="0.2">
      <c r="A29" s="622"/>
      <c r="B29" s="152"/>
      <c r="C29" s="621"/>
      <c r="D29" s="138" t="s">
        <v>382</v>
      </c>
      <c r="E29" s="123" t="s">
        <v>270</v>
      </c>
      <c r="F29" s="123" t="s">
        <v>271</v>
      </c>
      <c r="G29" s="56"/>
      <c r="H29" s="130"/>
      <c r="I29" s="648"/>
      <c r="J29" s="648"/>
      <c r="K29" s="648"/>
      <c r="L29" s="648"/>
      <c r="M29" s="435"/>
      <c r="N29" s="101"/>
      <c r="O29" s="101"/>
      <c r="P29" s="101"/>
      <c r="Q29" s="102"/>
      <c r="R29" s="102"/>
      <c r="S29" s="103"/>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56"/>
      <c r="AS29" s="56"/>
      <c r="AT29" s="56"/>
      <c r="AU29" s="56"/>
    </row>
    <row r="30" spans="1:47" s="59" customFormat="1" ht="53" customHeight="1" x14ac:dyDescent="0.2">
      <c r="A30" s="396" t="s">
        <v>263</v>
      </c>
      <c r="B30" s="396"/>
      <c r="C30" s="393" t="s">
        <v>264</v>
      </c>
      <c r="D30" s="385" t="s">
        <v>268</v>
      </c>
      <c r="E30" s="397" t="s">
        <v>269</v>
      </c>
      <c r="F30" s="362" t="s">
        <v>224</v>
      </c>
      <c r="G30" s="303"/>
      <c r="H30" s="398"/>
      <c r="I30" s="649" t="s">
        <v>241</v>
      </c>
      <c r="J30" s="650"/>
      <c r="K30" s="650"/>
      <c r="L30" s="651"/>
      <c r="M30" s="399">
        <f>PRODUCCIÓN!C56</f>
        <v>0</v>
      </c>
      <c r="N30" s="388" t="e">
        <f>IF(#REF!&gt;0,VLOOKUP(#REF!,'[1]12'!$A$8:$BD$249,55,0),0)</f>
        <v>#REF!</v>
      </c>
      <c r="O30" s="388" t="e">
        <f>IF(#REF!&gt;0,VLOOKUP(#REF!,'[1]12'!$A$8:$BD$249,55,0),0)</f>
        <v>#REF!</v>
      </c>
      <c r="P30" s="388" t="e">
        <f>IF(#REF!&gt;0,VLOOKUP(#REF!,'[1]12'!$A$8:$BD$249,55,0),0)</f>
        <v>#REF!</v>
      </c>
      <c r="Q30" s="388" t="e">
        <f>IF(#REF!&gt;0,VLOOKUP(#REF!,'[1]12'!$A$8:$BD$249,55,0),0)</f>
        <v>#REF!</v>
      </c>
      <c r="R30" s="388" t="e">
        <f>IF(#REF!&gt;0,VLOOKUP(#REF!,'[1]12'!$A$8:$BD$249,55,0),0)</f>
        <v>#REF!</v>
      </c>
      <c r="S30" s="303"/>
      <c r="T30" s="303"/>
      <c r="U30" s="303"/>
      <c r="V30" s="303"/>
      <c r="W30" s="303"/>
      <c r="X30" s="303"/>
      <c r="Y30" s="303"/>
      <c r="Z30" s="303"/>
      <c r="AA30" s="303"/>
      <c r="AB30" s="303"/>
      <c r="AC30" s="303"/>
      <c r="AD30" s="56"/>
      <c r="AE30" s="56"/>
      <c r="AF30" s="56"/>
      <c r="AG30" s="56"/>
      <c r="AH30" s="56"/>
      <c r="AI30" s="56"/>
      <c r="AJ30" s="56"/>
      <c r="AK30" s="56"/>
      <c r="AL30" s="56"/>
      <c r="AM30" s="56"/>
      <c r="AN30" s="56"/>
      <c r="AO30" s="56"/>
      <c r="AP30" s="56"/>
      <c r="AQ30" s="56"/>
      <c r="AR30" s="56"/>
      <c r="AS30" s="56"/>
      <c r="AT30" s="56"/>
      <c r="AU30" s="56"/>
    </row>
    <row r="31" spans="1:47" s="59" customFormat="1" ht="42" customHeight="1" thickBot="1" x14ac:dyDescent="0.25">
      <c r="A31" s="622" t="s">
        <v>261</v>
      </c>
      <c r="B31" s="150"/>
      <c r="C31" s="622" t="s">
        <v>266</v>
      </c>
      <c r="D31" s="138" t="s">
        <v>223</v>
      </c>
      <c r="E31" s="123" t="s">
        <v>168</v>
      </c>
      <c r="F31" s="124" t="s">
        <v>224</v>
      </c>
      <c r="G31" s="56"/>
      <c r="H31" s="131"/>
      <c r="I31" s="132"/>
      <c r="J31" s="133"/>
      <c r="K31" s="133"/>
      <c r="L31" s="133"/>
      <c r="M31" s="134" t="e">
        <f>CALIDAD!D54</f>
        <v>#DIV/0!</v>
      </c>
      <c r="N31" s="55"/>
      <c r="O31" s="55"/>
      <c r="P31" s="55"/>
      <c r="Q31" s="55"/>
      <c r="R31" s="55"/>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row>
    <row r="32" spans="1:47" s="61" customFormat="1" ht="17" customHeight="1" x14ac:dyDescent="0.2">
      <c r="A32" s="622"/>
      <c r="B32" s="150"/>
      <c r="C32" s="622"/>
      <c r="D32" s="138" t="str">
        <f>TABLERO!C7</f>
        <v xml:space="preserve">TASA DE CAIDAS EN HOSPITALIZACION </v>
      </c>
      <c r="E32" s="123" t="str">
        <f>TABLERO!D7</f>
        <v>&lt;0,01</v>
      </c>
      <c r="F32" s="124" t="s">
        <v>170</v>
      </c>
      <c r="G32" s="56"/>
      <c r="H32" s="135"/>
      <c r="I32" s="135" t="e">
        <f>TABLERO!G7</f>
        <v>#DIV/0!</v>
      </c>
      <c r="J32" s="135" t="e">
        <f>TABLERO!H7</f>
        <v>#DIV/0!</v>
      </c>
      <c r="K32" s="135" t="e">
        <f>TABLERO!I7</f>
        <v>#DIV/0!</v>
      </c>
      <c r="L32" s="135" t="e">
        <f>TABLERO!J7</f>
        <v>#DIV/0!</v>
      </c>
      <c r="M32" s="135" t="e">
        <f>TABLERO!K7</f>
        <v>#DIV/0!</v>
      </c>
      <c r="N32" s="55" t="e">
        <f>IF(#REF!&gt;0,VLOOKUP(#REF!,'[1]1'!$A$8:$BD$249,55,0),0)</f>
        <v>#REF!</v>
      </c>
      <c r="O32" s="55" t="e">
        <f>IF(#REF!&gt;0,VLOOKUP(#REF!,'[1]1'!$A$8:$BD$249,55,0),0)</f>
        <v>#REF!</v>
      </c>
      <c r="P32" s="55" t="e">
        <f>IF(#REF!&gt;0,VLOOKUP(#REF!,'[1]1'!$A$8:$BD$249,55,0),0)</f>
        <v>#REF!</v>
      </c>
      <c r="Q32" s="55" t="e">
        <f>IF(#REF!&gt;0,VLOOKUP(#REF!,'[1]1'!$A$8:$BD$249,55,0),0)</f>
        <v>#REF!</v>
      </c>
      <c r="R32" s="55" t="e">
        <f>IF(#REF!&gt;0,VLOOKUP(#REF!,'[1]1'!$A$8:$BD$249,55,0),0)</f>
        <v>#REF!</v>
      </c>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row>
    <row r="33" spans="1:47" s="59" customFormat="1" ht="17" x14ac:dyDescent="0.2">
      <c r="A33" s="622"/>
      <c r="B33" s="150"/>
      <c r="C33" s="622"/>
      <c r="D33" s="138" t="str">
        <f>TABLERO!C8</f>
        <v xml:space="preserve">PROPORCIÓN DE REINGRESOS EN URGENCIAS </v>
      </c>
      <c r="E33" s="123" t="str">
        <f>TABLERO!D8</f>
        <v>&lt; 3 %</v>
      </c>
      <c r="F33" s="124" t="s">
        <v>170</v>
      </c>
      <c r="G33" s="104"/>
      <c r="H33" s="130"/>
      <c r="I33" s="130" t="e">
        <f>TABLERO!G8</f>
        <v>#DIV/0!</v>
      </c>
      <c r="J33" s="130" t="e">
        <f>TABLERO!H8</f>
        <v>#DIV/0!</v>
      </c>
      <c r="K33" s="130" t="e">
        <f>TABLERO!I8</f>
        <v>#DIV/0!</v>
      </c>
      <c r="L33" s="130" t="e">
        <f>TABLERO!J8</f>
        <v>#DIV/0!</v>
      </c>
      <c r="M33" s="130" t="e">
        <f>TABLERO!K8</f>
        <v>#DIV/0!</v>
      </c>
      <c r="N33" s="55" t="e">
        <f>IF(#REF!&gt;0,VLOOKUP(#REF!,'[1]2'!$A$8:$BD$249,55,0),0)</f>
        <v>#REF!</v>
      </c>
      <c r="O33" s="55" t="e">
        <f>IF(#REF!&gt;0,VLOOKUP(#REF!,'[1]2'!$A$8:$BD$249,55,0),0)</f>
        <v>#REF!</v>
      </c>
      <c r="P33" s="55" t="e">
        <f>IF(#REF!&gt;0,VLOOKUP(#REF!,'[1]2'!$A$8:$BD$249,55,0),0)</f>
        <v>#REF!</v>
      </c>
      <c r="Q33" s="55" t="e">
        <f>IF(#REF!&gt;0,VLOOKUP(#REF!,'[1]2'!$A$8:$BD$249,55,0),0)</f>
        <v>#REF!</v>
      </c>
      <c r="R33" s="55" t="e">
        <f>IF(#REF!&gt;0,VLOOKUP(#REF!,'[1]2'!$A$8:$BD$249,55,0),0)</f>
        <v>#REF!</v>
      </c>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row>
    <row r="34" spans="1:47" s="59" customFormat="1" ht="17" x14ac:dyDescent="0.2">
      <c r="A34" s="622"/>
      <c r="B34" s="150"/>
      <c r="C34" s="622"/>
      <c r="D34" s="138" t="str">
        <f>TABLERO!C9</f>
        <v>PROPORCIÓN DE REINGRESOS EN HOSPITALIZACIÓN</v>
      </c>
      <c r="E34" s="123" t="str">
        <f>TABLERO!D9</f>
        <v>&lt; 3 %</v>
      </c>
      <c r="F34" s="124" t="s">
        <v>170</v>
      </c>
      <c r="G34" s="56"/>
      <c r="H34" s="130"/>
      <c r="I34" s="130" t="e">
        <f>TABLERO!G9</f>
        <v>#DIV/0!</v>
      </c>
      <c r="J34" s="130" t="e">
        <f>TABLERO!H9</f>
        <v>#DIV/0!</v>
      </c>
      <c r="K34" s="130" t="e">
        <f>TABLERO!I9</f>
        <v>#DIV/0!</v>
      </c>
      <c r="L34" s="130" t="e">
        <f>TABLERO!J9</f>
        <v>#DIV/0!</v>
      </c>
      <c r="M34" s="130" t="e">
        <f>TABLERO!K9</f>
        <v>#DIV/0!</v>
      </c>
      <c r="N34" s="55" t="e">
        <f>IF(#REF!&gt;0,VLOOKUP(#REF!,'[1]3'!$A$8:$BD$249,55,0),0)</f>
        <v>#REF!</v>
      </c>
      <c r="O34" s="55" t="e">
        <f>IF(#REF!&gt;0,VLOOKUP(#REF!,'[1]3'!$A$8:$BD$249,55,0),0)</f>
        <v>#REF!</v>
      </c>
      <c r="P34" s="55" t="e">
        <f>IF(#REF!&gt;0,VLOOKUP(#REF!,'[1]3'!$A$8:$BD$249,55,0),0)</f>
        <v>#REF!</v>
      </c>
      <c r="Q34" s="55" t="e">
        <f>IF(#REF!&gt;0,VLOOKUP(#REF!,'[1]3'!$A$8:$BD$249,55,0),0)</f>
        <v>#REF!</v>
      </c>
      <c r="R34" s="55" t="e">
        <f>IF(#REF!&gt;0,VLOOKUP(#REF!,'[1]3'!$A$8:$BD$249,55,0),0)</f>
        <v>#REF!</v>
      </c>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row>
    <row r="35" spans="1:47" s="59" customFormat="1" ht="32" customHeight="1" x14ac:dyDescent="0.2">
      <c r="A35" s="629" t="s">
        <v>265</v>
      </c>
      <c r="B35" s="384"/>
      <c r="C35" s="629" t="s">
        <v>260</v>
      </c>
      <c r="D35" s="385" t="str">
        <f>TABLERO!C10</f>
        <v xml:space="preserve">TIEMPO PROMEDIO DE ESPERA PARA LA ASIGNACION DE CITA DE MEDICINA GENERAL </v>
      </c>
      <c r="E35" s="386" t="str">
        <f>TABLERO!D10</f>
        <v>&lt; 3 días</v>
      </c>
      <c r="F35" s="362" t="s">
        <v>170</v>
      </c>
      <c r="G35" s="303"/>
      <c r="H35" s="387"/>
      <c r="I35" s="387" t="e">
        <f>TABLERO!G10</f>
        <v>#DIV/0!</v>
      </c>
      <c r="J35" s="387" t="e">
        <f>TABLERO!H10</f>
        <v>#DIV/0!</v>
      </c>
      <c r="K35" s="387" t="e">
        <f>TABLERO!I10</f>
        <v>#DIV/0!</v>
      </c>
      <c r="L35" s="387" t="e">
        <f>TABLERO!J10</f>
        <v>#DIV/0!</v>
      </c>
      <c r="M35" s="387" t="e">
        <f>TABLERO!K10</f>
        <v>#DIV/0!</v>
      </c>
      <c r="N35" s="388" t="e">
        <f>IF(#REF!&gt;0,VLOOKUP(#REF!,'[1]4'!$A$8:$BD$249,55,0),0)</f>
        <v>#REF!</v>
      </c>
      <c r="O35" s="388" t="e">
        <f>IF(#REF!&gt;0,VLOOKUP(#REF!,'[1]4'!$A$8:$BD$249,55,0),0)</f>
        <v>#REF!</v>
      </c>
      <c r="P35" s="388" t="e">
        <f>IF(#REF!&gt;0,VLOOKUP(#REF!,'[1]4'!$A$8:$BD$249,55,0),0)</f>
        <v>#REF!</v>
      </c>
      <c r="Q35" s="388" t="e">
        <f>IF(#REF!&gt;0,VLOOKUP(#REF!,'[1]4'!$A$8:$BD$249,55,0),0)</f>
        <v>#REF!</v>
      </c>
      <c r="R35" s="388" t="e">
        <f>IF(#REF!&gt;0,VLOOKUP(#REF!,'[1]4'!$A$8:$BD$249,55,0),0)</f>
        <v>#REF!</v>
      </c>
      <c r="S35" s="303"/>
      <c r="T35" s="303"/>
      <c r="U35" s="303"/>
      <c r="V35" s="303"/>
      <c r="W35" s="303"/>
      <c r="X35" s="303"/>
      <c r="Y35" s="303"/>
      <c r="Z35" s="303"/>
      <c r="AA35" s="56"/>
      <c r="AB35" s="56"/>
      <c r="AC35" s="56"/>
      <c r="AD35" s="56"/>
      <c r="AE35" s="56"/>
      <c r="AF35" s="56"/>
      <c r="AG35" s="56"/>
      <c r="AH35" s="56"/>
      <c r="AI35" s="56"/>
      <c r="AJ35" s="56"/>
      <c r="AK35" s="56"/>
      <c r="AL35" s="56"/>
      <c r="AM35" s="56"/>
      <c r="AN35" s="56"/>
      <c r="AO35" s="56"/>
      <c r="AP35" s="56"/>
      <c r="AQ35" s="56"/>
      <c r="AR35" s="56"/>
      <c r="AS35" s="56"/>
      <c r="AT35" s="56"/>
      <c r="AU35" s="56"/>
    </row>
    <row r="36" spans="1:47" s="59" customFormat="1" ht="18" thickBot="1" x14ac:dyDescent="0.25">
      <c r="A36" s="629"/>
      <c r="B36" s="384"/>
      <c r="C36" s="629"/>
      <c r="D36" s="385" t="str">
        <f>TABLERO!C11</f>
        <v xml:space="preserve">TIEMPO PROMEDIO DE ESPERA PARA LA ASIGNACION DE CITA DE ODONTOLOGIA </v>
      </c>
      <c r="E36" s="386" t="str">
        <f>TABLERO!D11</f>
        <v>&lt; 3 días</v>
      </c>
      <c r="F36" s="362" t="s">
        <v>170</v>
      </c>
      <c r="G36" s="389"/>
      <c r="H36" s="390"/>
      <c r="I36" s="387" t="e">
        <f>TABLERO!G11</f>
        <v>#DIV/0!</v>
      </c>
      <c r="J36" s="387" t="e">
        <f>TABLERO!H11</f>
        <v>#DIV/0!</v>
      </c>
      <c r="K36" s="387" t="e">
        <f>TABLERO!I11</f>
        <v>#DIV/0!</v>
      </c>
      <c r="L36" s="387" t="e">
        <f>TABLERO!J11</f>
        <v>#DIV/0!</v>
      </c>
      <c r="M36" s="387" t="e">
        <f>TABLERO!K11</f>
        <v>#DIV/0!</v>
      </c>
      <c r="N36" s="388" t="e">
        <f>IF(#REF!&gt;0,VLOOKUP(#REF!,'[1]5'!$A$8:$BD$249,55,0),0)</f>
        <v>#REF!</v>
      </c>
      <c r="O36" s="388" t="e">
        <f>IF(#REF!&gt;0,VLOOKUP(#REF!,'[1]5'!$A$8:$BD$249,55,0),0)</f>
        <v>#REF!</v>
      </c>
      <c r="P36" s="388" t="e">
        <f>IF(#REF!&gt;0,VLOOKUP(#REF!,'[1]5'!$A$8:$BD$249,55,0),0)</f>
        <v>#REF!</v>
      </c>
      <c r="Q36" s="388" t="e">
        <f>IF(#REF!&gt;0,VLOOKUP(#REF!,'[1]5'!$A$8:$BD$249,55,0),0)</f>
        <v>#REF!</v>
      </c>
      <c r="R36" s="388" t="e">
        <f>IF(#REF!&gt;0,VLOOKUP(#REF!,'[1]5'!$A$8:$BD$249,55,0),0)</f>
        <v>#REF!</v>
      </c>
      <c r="S36" s="303"/>
      <c r="T36" s="303"/>
      <c r="U36" s="303"/>
      <c r="V36" s="303"/>
      <c r="W36" s="303"/>
      <c r="X36" s="303"/>
      <c r="Y36" s="303"/>
      <c r="Z36" s="303"/>
      <c r="AA36" s="56"/>
      <c r="AB36" s="56"/>
      <c r="AC36" s="56"/>
      <c r="AD36" s="56"/>
      <c r="AE36" s="56"/>
      <c r="AF36" s="56"/>
      <c r="AG36" s="56"/>
      <c r="AH36" s="56"/>
      <c r="AI36" s="56"/>
      <c r="AJ36" s="56"/>
      <c r="AK36" s="56"/>
      <c r="AL36" s="56"/>
      <c r="AM36" s="56"/>
      <c r="AN36" s="56"/>
      <c r="AO36" s="56"/>
      <c r="AP36" s="56"/>
      <c r="AQ36" s="56"/>
      <c r="AR36" s="56"/>
      <c r="AS36" s="56"/>
      <c r="AT36" s="56"/>
      <c r="AU36" s="56"/>
    </row>
    <row r="37" spans="1:47" s="62" customFormat="1" ht="38" customHeight="1" thickBot="1" x14ac:dyDescent="0.25">
      <c r="A37" s="629"/>
      <c r="B37" s="384"/>
      <c r="C37" s="629"/>
      <c r="D37" s="385" t="str">
        <f>TABLERO!C12</f>
        <v>TIEMPO PROMEDIO DE ESPERA PARA LA ATENCION DE PACIENTE CLASIFICADO COMO TRIAGE 2 EN URGENCIAS</v>
      </c>
      <c r="E37" s="386" t="s">
        <v>249</v>
      </c>
      <c r="F37" s="362" t="s">
        <v>170</v>
      </c>
      <c r="G37" s="389"/>
      <c r="H37" s="387"/>
      <c r="I37" s="387" t="e">
        <f>TABLERO!G12</f>
        <v>#DIV/0!</v>
      </c>
      <c r="J37" s="387" t="e">
        <f>TABLERO!H12</f>
        <v>#DIV/0!</v>
      </c>
      <c r="K37" s="387" t="e">
        <f>TABLERO!I12</f>
        <v>#DIV/0!</v>
      </c>
      <c r="L37" s="387" t="e">
        <f>TABLERO!J12</f>
        <v>#DIV/0!</v>
      </c>
      <c r="M37" s="387" t="e">
        <f>TABLERO!K12</f>
        <v>#DIV/0!</v>
      </c>
      <c r="N37" s="388" t="e">
        <f>IF(#REF!&gt;0,VLOOKUP(#REF!,'[1]6'!$A$8:$BD$249,55,0),0)</f>
        <v>#REF!</v>
      </c>
      <c r="O37" s="388" t="e">
        <f>IF(#REF!&gt;0,VLOOKUP(#REF!,'[1]6'!$A$8:$BD$249,55,0),0)</f>
        <v>#REF!</v>
      </c>
      <c r="P37" s="388" t="e">
        <f>IF(#REF!&gt;0,VLOOKUP(#REF!,'[1]6'!$A$8:$BD$249,55,0),0)</f>
        <v>#REF!</v>
      </c>
      <c r="Q37" s="388" t="e">
        <f>IF(#REF!&gt;0,VLOOKUP(#REF!,'[1]6'!$A$8:$BD$249,55,0),0)</f>
        <v>#REF!</v>
      </c>
      <c r="R37" s="388" t="e">
        <f>IF(#REF!&gt;0,VLOOKUP(#REF!,'[1]6'!$A$8:$BD$249,55,0),0)</f>
        <v>#REF!</v>
      </c>
      <c r="S37" s="303"/>
      <c r="T37" s="303"/>
      <c r="U37" s="303"/>
      <c r="V37" s="303"/>
      <c r="W37" s="303"/>
      <c r="X37" s="303"/>
      <c r="Y37" s="303"/>
      <c r="Z37" s="303"/>
      <c r="AA37" s="56"/>
      <c r="AB37" s="56"/>
      <c r="AC37" s="56"/>
      <c r="AD37" s="56"/>
      <c r="AE37" s="56"/>
      <c r="AF37" s="56"/>
      <c r="AG37" s="56"/>
      <c r="AH37" s="56"/>
      <c r="AI37" s="56"/>
      <c r="AJ37" s="56"/>
      <c r="AK37" s="56"/>
      <c r="AL37" s="56"/>
      <c r="AM37" s="56"/>
      <c r="AN37" s="56"/>
      <c r="AO37" s="56"/>
      <c r="AP37" s="56"/>
      <c r="AQ37" s="56"/>
      <c r="AR37" s="56"/>
      <c r="AS37" s="56"/>
      <c r="AT37" s="56"/>
      <c r="AU37" s="56"/>
    </row>
    <row r="38" spans="1:47" s="62" customFormat="1" ht="17" x14ac:dyDescent="0.2">
      <c r="A38" s="629"/>
      <c r="B38" s="384"/>
      <c r="C38" s="629"/>
      <c r="D38" s="385" t="str">
        <f>TABLERO!C14</f>
        <v xml:space="preserve">PROPORCION DE PACIENTES ATENDIDOS POR URGENCIA REMITIDOS </v>
      </c>
      <c r="E38" s="386" t="s">
        <v>273</v>
      </c>
      <c r="F38" s="362" t="s">
        <v>170</v>
      </c>
      <c r="G38" s="303"/>
      <c r="H38" s="391"/>
      <c r="I38" s="391" t="e">
        <f>TABLERO!G14</f>
        <v>#DIV/0!</v>
      </c>
      <c r="J38" s="391" t="e">
        <f>TABLERO!H14</f>
        <v>#DIV/0!</v>
      </c>
      <c r="K38" s="391" t="e">
        <f>TABLERO!I14</f>
        <v>#DIV/0!</v>
      </c>
      <c r="L38" s="391" t="e">
        <f>TABLERO!J14</f>
        <v>#DIV/0!</v>
      </c>
      <c r="M38" s="391" t="e">
        <f>TABLERO!K14</f>
        <v>#DIV/0!</v>
      </c>
      <c r="N38" s="388" t="e">
        <f>IF(#REF!&gt;0,VLOOKUP(#REF!,'[1]7'!$A$8:$BD$249,55,0),0)</f>
        <v>#REF!</v>
      </c>
      <c r="O38" s="388" t="e">
        <f>IF(#REF!&gt;0,VLOOKUP(#REF!,'[1]7'!$A$8:$BD$249,55,0),0)</f>
        <v>#REF!</v>
      </c>
      <c r="P38" s="388" t="e">
        <f>IF(#REF!&gt;0,VLOOKUP(#REF!,'[1]7'!$A$8:$BD$249,55,0),0)</f>
        <v>#REF!</v>
      </c>
      <c r="Q38" s="388" t="e">
        <f>IF(#REF!&gt;0,VLOOKUP(#REF!,'[1]7'!$A$8:$BD$249,55,0),0)</f>
        <v>#REF!</v>
      </c>
      <c r="R38" s="388" t="e">
        <f>IF(#REF!&gt;0,VLOOKUP(#REF!,'[1]7'!$A$8:$BD$249,55,0),0)</f>
        <v>#REF!</v>
      </c>
      <c r="S38" s="303"/>
      <c r="T38" s="303"/>
      <c r="U38" s="303"/>
      <c r="V38" s="303"/>
      <c r="W38" s="303"/>
      <c r="X38" s="303"/>
      <c r="Y38" s="303"/>
      <c r="Z38" s="303"/>
      <c r="AA38" s="56"/>
      <c r="AB38" s="56"/>
      <c r="AC38" s="56"/>
      <c r="AD38" s="56"/>
      <c r="AE38" s="56"/>
      <c r="AF38" s="56"/>
      <c r="AG38" s="56"/>
      <c r="AH38" s="56"/>
      <c r="AI38" s="56"/>
      <c r="AJ38" s="56"/>
      <c r="AK38" s="56"/>
      <c r="AL38" s="56"/>
      <c r="AM38" s="56"/>
      <c r="AN38" s="56"/>
      <c r="AO38" s="56"/>
      <c r="AP38" s="56"/>
      <c r="AQ38" s="56"/>
      <c r="AR38" s="56"/>
      <c r="AS38" s="56"/>
      <c r="AT38" s="56"/>
      <c r="AU38" s="56"/>
    </row>
    <row r="39" spans="1:47" s="59" customFormat="1" ht="18" thickBot="1" x14ac:dyDescent="0.25">
      <c r="A39" s="629"/>
      <c r="B39" s="384"/>
      <c r="C39" s="629"/>
      <c r="D39" s="385" t="str">
        <f>TABLERO!C15</f>
        <v xml:space="preserve">PORCENTAJE OCUPACIONAL </v>
      </c>
      <c r="E39" s="386"/>
      <c r="F39" s="362" t="s">
        <v>170</v>
      </c>
      <c r="G39" s="303"/>
      <c r="H39" s="391"/>
      <c r="I39" s="391" t="e">
        <f>TABLERO!G15</f>
        <v>#DIV/0!</v>
      </c>
      <c r="J39" s="391" t="e">
        <f>TABLERO!H15</f>
        <v>#DIV/0!</v>
      </c>
      <c r="K39" s="391" t="e">
        <f>TABLERO!I15</f>
        <v>#DIV/0!</v>
      </c>
      <c r="L39" s="391" t="e">
        <f>TABLERO!J15</f>
        <v>#DIV/0!</v>
      </c>
      <c r="M39" s="391" t="e">
        <f>TABLERO!K15</f>
        <v>#DIV/0!</v>
      </c>
      <c r="N39" s="388" t="e">
        <f>IF(#REF!&gt;0,VLOOKUP(#REF!,'[1]8'!$A$8:$BD$249,55,0),0)</f>
        <v>#REF!</v>
      </c>
      <c r="O39" s="388" t="e">
        <f>IF(#REF!&gt;0,VLOOKUP(#REF!,'[1]8'!$A$8:$BD$249,55,0),0)</f>
        <v>#REF!</v>
      </c>
      <c r="P39" s="388" t="e">
        <f>IF(#REF!&gt;0,VLOOKUP(#REF!,'[1]8'!$A$8:$BD$249,55,0),0)</f>
        <v>#REF!</v>
      </c>
      <c r="Q39" s="388" t="e">
        <f>IF(#REF!&gt;0,VLOOKUP(#REF!,'[1]8'!$A$8:$BD$249,55,0),0)</f>
        <v>#REF!</v>
      </c>
      <c r="R39" s="388" t="e">
        <f>IF(#REF!&gt;0,VLOOKUP(#REF!,'[1]8'!$A$8:$BD$249,55,0),0)</f>
        <v>#REF!</v>
      </c>
      <c r="S39" s="303"/>
      <c r="T39" s="303"/>
      <c r="U39" s="303"/>
      <c r="V39" s="303"/>
      <c r="W39" s="303"/>
      <c r="X39" s="303"/>
      <c r="Y39" s="303"/>
      <c r="Z39" s="303"/>
      <c r="AA39" s="56"/>
      <c r="AB39" s="56"/>
      <c r="AC39" s="56"/>
      <c r="AD39" s="56"/>
      <c r="AE39" s="56"/>
      <c r="AF39" s="56"/>
      <c r="AG39" s="56"/>
      <c r="AH39" s="56"/>
      <c r="AI39" s="56"/>
      <c r="AJ39" s="56"/>
      <c r="AK39" s="56"/>
      <c r="AL39" s="56"/>
      <c r="AM39" s="56"/>
      <c r="AN39" s="56"/>
      <c r="AO39" s="56"/>
      <c r="AP39" s="56"/>
      <c r="AQ39" s="56"/>
      <c r="AR39" s="56"/>
      <c r="AS39" s="56"/>
      <c r="AT39" s="56"/>
      <c r="AU39" s="56"/>
    </row>
    <row r="40" spans="1:47" s="62" customFormat="1" ht="17" x14ac:dyDescent="0.2">
      <c r="A40" s="629"/>
      <c r="B40" s="384"/>
      <c r="C40" s="629"/>
      <c r="D40" s="385" t="str">
        <f>TABLERO!C16</f>
        <v xml:space="preserve">PROMEDIO DIAS ESTANCIA </v>
      </c>
      <c r="E40" s="386" t="s">
        <v>245</v>
      </c>
      <c r="F40" s="362" t="s">
        <v>170</v>
      </c>
      <c r="G40" s="303"/>
      <c r="H40" s="387"/>
      <c r="I40" s="387" t="e">
        <f>TABLERO!G16</f>
        <v>#DIV/0!</v>
      </c>
      <c r="J40" s="387" t="e">
        <f>TABLERO!H16</f>
        <v>#DIV/0!</v>
      </c>
      <c r="K40" s="387" t="e">
        <f>TABLERO!I16</f>
        <v>#DIV/0!</v>
      </c>
      <c r="L40" s="387" t="e">
        <f>TABLERO!J16</f>
        <v>#DIV/0!</v>
      </c>
      <c r="M40" s="387" t="e">
        <f>TABLERO!K16</f>
        <v>#DIV/0!</v>
      </c>
      <c r="N40" s="388" t="e">
        <f>IF(#REF!&gt;0,VLOOKUP(#REF!,'[1]9'!$A$8:$BD$249,55,0),0)</f>
        <v>#REF!</v>
      </c>
      <c r="O40" s="388" t="e">
        <f>IF(#REF!&gt;0,VLOOKUP(#REF!,'[1]9'!$A$8:$BD$249,55,0),0)</f>
        <v>#REF!</v>
      </c>
      <c r="P40" s="388" t="e">
        <f>IF(#REF!&gt;0,VLOOKUP(#REF!,'[1]9'!$A$8:$BD$249,55,0),0)</f>
        <v>#REF!</v>
      </c>
      <c r="Q40" s="388" t="e">
        <f>IF(#REF!&gt;0,VLOOKUP(#REF!,'[1]9'!$A$8:$BD$249,55,0),0)</f>
        <v>#REF!</v>
      </c>
      <c r="R40" s="388" t="e">
        <f>IF(#REF!&gt;0,VLOOKUP(#REF!,'[1]9'!$A$8:$BD$249,55,0),0)</f>
        <v>#REF!</v>
      </c>
      <c r="S40" s="303"/>
      <c r="T40" s="303"/>
      <c r="U40" s="303"/>
      <c r="V40" s="303"/>
      <c r="W40" s="303"/>
      <c r="X40" s="303"/>
      <c r="Y40" s="303"/>
      <c r="Z40" s="303"/>
      <c r="AA40" s="56"/>
      <c r="AB40" s="56"/>
      <c r="AC40" s="56"/>
      <c r="AD40" s="56"/>
      <c r="AE40" s="56"/>
      <c r="AF40" s="56"/>
      <c r="AG40" s="56"/>
      <c r="AH40" s="56"/>
      <c r="AI40" s="56"/>
      <c r="AJ40" s="56"/>
      <c r="AK40" s="56"/>
      <c r="AL40" s="56"/>
      <c r="AM40" s="56"/>
      <c r="AN40" s="56"/>
      <c r="AO40" s="56"/>
      <c r="AP40" s="56"/>
      <c r="AQ40" s="56"/>
      <c r="AR40" s="56"/>
      <c r="AS40" s="56"/>
      <c r="AT40" s="56"/>
      <c r="AU40" s="56"/>
    </row>
    <row r="41" spans="1:47" s="59" customFormat="1" ht="17" x14ac:dyDescent="0.2">
      <c r="A41" s="629"/>
      <c r="B41" s="384"/>
      <c r="C41" s="629"/>
      <c r="D41" s="385" t="str">
        <f>TABLERO!C17</f>
        <v>GIRO CAMA</v>
      </c>
      <c r="E41" s="386"/>
      <c r="F41" s="362" t="s">
        <v>170</v>
      </c>
      <c r="G41" s="303"/>
      <c r="H41" s="387"/>
      <c r="I41" s="387" t="e">
        <f>TABLERO!G17</f>
        <v>#DIV/0!</v>
      </c>
      <c r="J41" s="387" t="e">
        <f>TABLERO!H17</f>
        <v>#DIV/0!</v>
      </c>
      <c r="K41" s="387" t="e">
        <f>TABLERO!I17</f>
        <v>#DIV/0!</v>
      </c>
      <c r="L41" s="387" t="e">
        <f>TABLERO!J17</f>
        <v>#DIV/0!</v>
      </c>
      <c r="M41" s="387" t="e">
        <f>TABLERO!K17</f>
        <v>#DIV/0!</v>
      </c>
      <c r="N41" s="388" t="e">
        <f>IF(#REF!&gt;0,VLOOKUP(#REF!,'[1]11'!$A$8:$BD$249,55,0),0)</f>
        <v>#REF!</v>
      </c>
      <c r="O41" s="388" t="e">
        <f>IF(#REF!&gt;0,VLOOKUP(#REF!,'[1]11'!$A$8:$BD$249,55,0),0)</f>
        <v>#REF!</v>
      </c>
      <c r="P41" s="388" t="e">
        <f>IF(#REF!&gt;0,VLOOKUP(#REF!,'[1]11'!$A$8:$BD$249,55,0),0)</f>
        <v>#REF!</v>
      </c>
      <c r="Q41" s="388" t="e">
        <f>IF(#REF!&gt;0,VLOOKUP(#REF!,'[1]11'!$A$8:$BD$249,55,0),0)</f>
        <v>#REF!</v>
      </c>
      <c r="R41" s="388" t="e">
        <f>IF(#REF!&gt;0,VLOOKUP(#REF!,'[1]11'!$A$8:$BD$249,55,0),0)</f>
        <v>#REF!</v>
      </c>
      <c r="S41" s="303"/>
      <c r="T41" s="303"/>
      <c r="U41" s="303"/>
      <c r="V41" s="303"/>
      <c r="W41" s="303"/>
      <c r="X41" s="303"/>
      <c r="Y41" s="303"/>
      <c r="Z41" s="303"/>
      <c r="AA41" s="56"/>
      <c r="AB41" s="56"/>
      <c r="AC41" s="56"/>
      <c r="AD41" s="56"/>
      <c r="AE41" s="56"/>
      <c r="AF41" s="56"/>
      <c r="AG41" s="56"/>
      <c r="AH41" s="56"/>
      <c r="AI41" s="56"/>
      <c r="AJ41" s="56"/>
      <c r="AK41" s="56"/>
      <c r="AL41" s="56"/>
      <c r="AM41" s="56"/>
      <c r="AN41" s="56"/>
      <c r="AO41" s="56"/>
      <c r="AP41" s="56"/>
      <c r="AQ41" s="56"/>
      <c r="AR41" s="56"/>
      <c r="AS41" s="56"/>
      <c r="AT41" s="56"/>
      <c r="AU41" s="56"/>
    </row>
    <row r="42" spans="1:47" s="59" customFormat="1" ht="15" customHeight="1" x14ac:dyDescent="0.2">
      <c r="A42" s="629"/>
      <c r="B42" s="384"/>
      <c r="C42" s="644"/>
      <c r="D42" s="385" t="s">
        <v>206</v>
      </c>
      <c r="E42" s="386">
        <v>0</v>
      </c>
      <c r="F42" s="362" t="s">
        <v>170</v>
      </c>
      <c r="G42" s="303"/>
      <c r="H42" s="390"/>
      <c r="I42" s="390">
        <f>CALIDAD!B51</f>
        <v>0</v>
      </c>
      <c r="J42" s="390">
        <f>CALIDAD!C51</f>
        <v>0</v>
      </c>
      <c r="K42" s="390">
        <f>CALIDAD!D51</f>
        <v>0</v>
      </c>
      <c r="L42" s="390">
        <v>0</v>
      </c>
      <c r="M42" s="390">
        <f>L42+K42+J42+I42</f>
        <v>0</v>
      </c>
      <c r="N42" s="388"/>
      <c r="O42" s="388"/>
      <c r="P42" s="388"/>
      <c r="Q42" s="388"/>
      <c r="R42" s="388"/>
      <c r="S42" s="303"/>
      <c r="T42" s="303"/>
      <c r="U42" s="303"/>
      <c r="V42" s="303"/>
      <c r="W42" s="303"/>
      <c r="X42" s="303"/>
      <c r="Y42" s="303"/>
      <c r="Z42" s="303"/>
      <c r="AA42" s="56"/>
      <c r="AB42" s="56"/>
      <c r="AC42" s="56"/>
      <c r="AD42" s="56"/>
      <c r="AE42" s="56"/>
      <c r="AF42" s="56"/>
      <c r="AG42" s="56"/>
      <c r="AH42" s="56"/>
      <c r="AI42" s="56"/>
      <c r="AJ42" s="56"/>
      <c r="AK42" s="56"/>
      <c r="AL42" s="56"/>
      <c r="AM42" s="56"/>
      <c r="AN42" s="56"/>
      <c r="AO42" s="56"/>
      <c r="AP42" s="56"/>
      <c r="AQ42" s="56"/>
      <c r="AR42" s="56"/>
      <c r="AS42" s="56"/>
      <c r="AT42" s="56"/>
      <c r="AU42" s="56"/>
    </row>
    <row r="43" spans="1:47" s="59" customFormat="1" ht="68" x14ac:dyDescent="0.2">
      <c r="A43" s="629"/>
      <c r="B43" s="384"/>
      <c r="C43" s="393" t="s">
        <v>259</v>
      </c>
      <c r="D43" s="385" t="s">
        <v>216</v>
      </c>
      <c r="E43" s="394">
        <v>1</v>
      </c>
      <c r="F43" s="362" t="s">
        <v>170</v>
      </c>
      <c r="G43" s="303"/>
      <c r="H43" s="395"/>
      <c r="I43" s="395" t="e">
        <f>MANTENI!E4</f>
        <v>#DIV/0!</v>
      </c>
      <c r="J43" s="395" t="e">
        <f>MANTENI!E5</f>
        <v>#DIV/0!</v>
      </c>
      <c r="K43" s="395" t="e">
        <f>MANTENI!E6</f>
        <v>#DIV/0!</v>
      </c>
      <c r="L43" s="395" t="e">
        <f>MANTENI!E7</f>
        <v>#DIV/0!</v>
      </c>
      <c r="M43" s="395" t="e">
        <f>MANTENI!E8</f>
        <v>#DIV/0!</v>
      </c>
      <c r="N43" s="388" t="e">
        <f>IF(#REF!&gt;0,VLOOKUP(#REF!,'[1]12'!$A$8:$BD$249,55,0),0)</f>
        <v>#REF!</v>
      </c>
      <c r="O43" s="388" t="e">
        <f>IF(#REF!&gt;0,VLOOKUP(#REF!,'[1]12'!$A$8:$BD$249,55,0),0)</f>
        <v>#REF!</v>
      </c>
      <c r="P43" s="388" t="e">
        <f>IF(#REF!&gt;0,VLOOKUP(#REF!,'[1]12'!$A$8:$BD$249,55,0),0)</f>
        <v>#REF!</v>
      </c>
      <c r="Q43" s="388" t="e">
        <f>IF(#REF!&gt;0,VLOOKUP(#REF!,'[1]12'!$A$8:$BD$249,55,0),0)</f>
        <v>#REF!</v>
      </c>
      <c r="R43" s="388" t="e">
        <f>IF(#REF!&gt;0,VLOOKUP(#REF!,'[1]12'!$A$8:$BD$249,55,0),0)</f>
        <v>#REF!</v>
      </c>
      <c r="S43" s="303"/>
      <c r="T43" s="303"/>
      <c r="U43" s="303"/>
      <c r="V43" s="303"/>
      <c r="W43" s="303"/>
      <c r="X43" s="303"/>
      <c r="Y43" s="303"/>
      <c r="Z43" s="303"/>
      <c r="AA43" s="56"/>
      <c r="AB43" s="56"/>
      <c r="AC43" s="56"/>
      <c r="AD43" s="56"/>
      <c r="AE43" s="56"/>
      <c r="AF43" s="56"/>
      <c r="AG43" s="56"/>
      <c r="AH43" s="56"/>
      <c r="AI43" s="56"/>
      <c r="AJ43" s="56"/>
      <c r="AK43" s="56"/>
      <c r="AL43" s="56"/>
      <c r="AM43" s="56"/>
      <c r="AN43" s="56"/>
      <c r="AO43" s="56"/>
      <c r="AP43" s="56"/>
      <c r="AQ43" s="56"/>
      <c r="AR43" s="56"/>
      <c r="AS43" s="56"/>
      <c r="AT43" s="56"/>
      <c r="AU43" s="56"/>
    </row>
    <row r="44" spans="1:47" s="59" customFormat="1" ht="51" x14ac:dyDescent="0.2">
      <c r="A44" s="644"/>
      <c r="B44" s="392"/>
      <c r="C44" s="393" t="s">
        <v>262</v>
      </c>
      <c r="D44" s="385" t="s">
        <v>252</v>
      </c>
      <c r="E44" s="394">
        <v>1</v>
      </c>
      <c r="F44" s="362" t="s">
        <v>170</v>
      </c>
      <c r="G44" s="303"/>
      <c r="H44" s="395"/>
      <c r="I44" s="395" t="e">
        <f>MANTENI!E12</f>
        <v>#DIV/0!</v>
      </c>
      <c r="J44" s="395" t="e">
        <f>MANTENI!E13</f>
        <v>#DIV/0!</v>
      </c>
      <c r="K44" s="395" t="e">
        <f>MANTENI!E14</f>
        <v>#DIV/0!</v>
      </c>
      <c r="L44" s="395" t="e">
        <f>MANTENI!E15</f>
        <v>#DIV/0!</v>
      </c>
      <c r="M44" s="395" t="e">
        <f>MANTENI!E16</f>
        <v>#DIV/0!</v>
      </c>
      <c r="N44" s="388" t="e">
        <f>IF(#REF!&gt;0,VLOOKUP(#REF!,'[1]12'!$A$8:$BD$249,55,0),0)</f>
        <v>#REF!</v>
      </c>
      <c r="O44" s="388" t="e">
        <f>IF(#REF!&gt;0,VLOOKUP(#REF!,'[1]12'!$A$8:$BD$249,55,0),0)</f>
        <v>#REF!</v>
      </c>
      <c r="P44" s="388" t="e">
        <f>IF(#REF!&gt;0,VLOOKUP(#REF!,'[1]12'!$A$8:$BD$249,55,0),0)</f>
        <v>#REF!</v>
      </c>
      <c r="Q44" s="388" t="e">
        <f>IF(#REF!&gt;0,VLOOKUP(#REF!,'[1]12'!$A$8:$BD$249,55,0),0)</f>
        <v>#REF!</v>
      </c>
      <c r="R44" s="388" t="e">
        <f>IF(#REF!&gt;0,VLOOKUP(#REF!,'[1]12'!$A$8:$BD$249,55,0),0)</f>
        <v>#REF!</v>
      </c>
      <c r="S44" s="303"/>
      <c r="T44" s="303"/>
      <c r="U44" s="303"/>
      <c r="V44" s="303"/>
      <c r="W44" s="303"/>
      <c r="X44" s="303"/>
      <c r="Y44" s="303"/>
      <c r="Z44" s="303"/>
      <c r="AA44" s="56"/>
      <c r="AB44" s="56"/>
      <c r="AC44" s="56"/>
      <c r="AD44" s="56"/>
      <c r="AE44" s="56"/>
      <c r="AF44" s="56"/>
      <c r="AG44" s="56"/>
      <c r="AH44" s="56"/>
      <c r="AI44" s="56"/>
      <c r="AJ44" s="56"/>
      <c r="AK44" s="56"/>
      <c r="AL44" s="56"/>
      <c r="AM44" s="56"/>
      <c r="AN44" s="56"/>
      <c r="AO44" s="56"/>
      <c r="AP44" s="56"/>
      <c r="AQ44" s="56"/>
      <c r="AR44" s="56"/>
      <c r="AS44" s="56"/>
      <c r="AT44" s="56"/>
      <c r="AU44" s="56"/>
    </row>
    <row r="45" spans="1:47" s="59" customFormat="1" ht="33" customHeight="1" x14ac:dyDescent="0.2">
      <c r="A45" s="622" t="s">
        <v>257</v>
      </c>
      <c r="B45" s="150"/>
      <c r="C45" s="622" t="s">
        <v>258</v>
      </c>
      <c r="D45" s="138" t="s">
        <v>211</v>
      </c>
      <c r="E45" s="139" t="s">
        <v>213</v>
      </c>
      <c r="F45" s="124" t="s">
        <v>170</v>
      </c>
      <c r="G45" s="56"/>
      <c r="H45" s="129"/>
      <c r="I45" s="129" t="e">
        <f>'TALENTO HUMANO'!D5</f>
        <v>#DIV/0!</v>
      </c>
      <c r="J45" s="129" t="e">
        <f>'TALENTO HUMANO'!D6</f>
        <v>#DIV/0!</v>
      </c>
      <c r="K45" s="129" t="e">
        <f>'TALENTO HUMANO'!D7</f>
        <v>#DIV/0!</v>
      </c>
      <c r="L45" s="129" t="e">
        <f>'TALENTO HUMANO'!D8</f>
        <v>#DIV/0!</v>
      </c>
      <c r="M45" s="129" t="e">
        <f>'TALENTO HUMANO'!D9</f>
        <v>#DIV/0!</v>
      </c>
      <c r="N45" s="55" t="e">
        <f>IF(#REF!&gt;0,VLOOKUP(#REF!,'[1]12'!$A$8:$BD$249,55,0),0)</f>
        <v>#REF!</v>
      </c>
      <c r="O45" s="55" t="e">
        <f>IF(#REF!&gt;0,VLOOKUP(#REF!,'[1]12'!$A$8:$BD$249,55,0),0)</f>
        <v>#REF!</v>
      </c>
      <c r="P45" s="55" t="e">
        <f>IF(#REF!&gt;0,VLOOKUP(#REF!,'[1]12'!$A$8:$BD$249,55,0),0)</f>
        <v>#REF!</v>
      </c>
      <c r="Q45" s="55" t="e">
        <f>IF(#REF!&gt;0,VLOOKUP(#REF!,'[1]12'!$A$8:$BD$249,55,0),0)</f>
        <v>#REF!</v>
      </c>
      <c r="R45" s="55" t="e">
        <f>IF(#REF!&gt;0,VLOOKUP(#REF!,'[1]12'!$A$8:$BD$249,55,0),0)</f>
        <v>#REF!</v>
      </c>
      <c r="S45" s="56"/>
      <c r="T45" s="56"/>
      <c r="U45" s="56"/>
      <c r="V45" s="56"/>
      <c r="W45" s="56"/>
      <c r="X45" s="56"/>
      <c r="Y45" s="56"/>
      <c r="Z45" s="56"/>
      <c r="AA45" s="56"/>
      <c r="AB45" s="56"/>
      <c r="AC45" s="56"/>
      <c r="AD45" s="56"/>
      <c r="AE45" s="56"/>
      <c r="AF45" s="56"/>
      <c r="AG45" s="56"/>
      <c r="AH45" s="56"/>
      <c r="AI45" s="56"/>
      <c r="AJ45" s="56"/>
      <c r="AK45" s="56"/>
      <c r="AL45" s="56"/>
      <c r="AM45" s="56"/>
      <c r="AN45" s="56"/>
      <c r="AO45" s="56"/>
      <c r="AP45" s="56"/>
      <c r="AQ45" s="56"/>
      <c r="AR45" s="56"/>
      <c r="AS45" s="56"/>
      <c r="AT45" s="56"/>
      <c r="AU45" s="56"/>
    </row>
    <row r="46" spans="1:47" s="59" customFormat="1" ht="29" customHeight="1" x14ac:dyDescent="0.2">
      <c r="A46" s="622"/>
      <c r="B46" s="150"/>
      <c r="C46" s="622"/>
      <c r="D46" s="138" t="s">
        <v>212</v>
      </c>
      <c r="E46" s="139" t="s">
        <v>213</v>
      </c>
      <c r="F46" s="124" t="s">
        <v>170</v>
      </c>
      <c r="G46" s="56"/>
      <c r="H46" s="129"/>
      <c r="I46" s="129" t="e">
        <f>'TALENTO HUMANO'!D13</f>
        <v>#DIV/0!</v>
      </c>
      <c r="J46" s="129" t="e">
        <f>'TALENTO HUMANO'!D14</f>
        <v>#DIV/0!</v>
      </c>
      <c r="K46" s="129" t="e">
        <f>'TALENTO HUMANO'!D15</f>
        <v>#DIV/0!</v>
      </c>
      <c r="L46" s="129" t="e">
        <f>'TALENTO HUMANO'!D16</f>
        <v>#DIV/0!</v>
      </c>
      <c r="M46" s="129" t="e">
        <f>'TALENTO HUMANO'!D17</f>
        <v>#DIV/0!</v>
      </c>
      <c r="N46" s="55" t="e">
        <f>IF(#REF!&gt;0,VLOOKUP(#REF!,'[1]12'!$A$8:$BD$249,55,0),0)</f>
        <v>#REF!</v>
      </c>
      <c r="O46" s="55" t="e">
        <f>IF(#REF!&gt;0,VLOOKUP(#REF!,'[1]12'!$A$8:$BD$249,55,0),0)</f>
        <v>#REF!</v>
      </c>
      <c r="P46" s="55" t="e">
        <f>IF(#REF!&gt;0,VLOOKUP(#REF!,'[1]12'!$A$8:$BD$249,55,0),0)</f>
        <v>#REF!</v>
      </c>
      <c r="Q46" s="55" t="e">
        <f>IF(#REF!&gt;0,VLOOKUP(#REF!,'[1]12'!$A$8:$BD$249,55,0),0)</f>
        <v>#REF!</v>
      </c>
      <c r="R46" s="55" t="e">
        <f>IF(#REF!&gt;0,VLOOKUP(#REF!,'[1]12'!$A$8:$BD$249,55,0),0)</f>
        <v>#REF!</v>
      </c>
      <c r="S46" s="56"/>
      <c r="T46" s="56"/>
      <c r="U46" s="56"/>
      <c r="V46" s="56"/>
      <c r="W46" s="56"/>
      <c r="X46" s="56"/>
      <c r="Y46" s="56"/>
      <c r="Z46" s="56"/>
      <c r="AA46" s="56"/>
      <c r="AB46" s="56"/>
      <c r="AC46" s="56"/>
      <c r="AD46" s="56"/>
      <c r="AE46" s="56"/>
      <c r="AF46" s="56"/>
      <c r="AG46" s="56"/>
      <c r="AH46" s="56"/>
      <c r="AI46" s="56"/>
      <c r="AJ46" s="56"/>
      <c r="AK46" s="56"/>
      <c r="AL46" s="56"/>
      <c r="AM46" s="56"/>
      <c r="AN46" s="56"/>
      <c r="AO46" s="56"/>
      <c r="AP46" s="56"/>
      <c r="AQ46" s="56"/>
      <c r="AR46" s="56"/>
      <c r="AS46" s="56"/>
      <c r="AT46" s="56"/>
      <c r="AU46" s="56"/>
    </row>
    <row r="47" spans="1:47" s="59" customFormat="1" ht="29" customHeight="1" x14ac:dyDescent="0.2">
      <c r="A47" s="622"/>
      <c r="B47" s="150"/>
      <c r="C47" s="622"/>
      <c r="D47" s="378" t="s">
        <v>391</v>
      </c>
      <c r="E47" s="139" t="s">
        <v>213</v>
      </c>
      <c r="F47" s="124" t="s">
        <v>170</v>
      </c>
      <c r="G47" s="56"/>
      <c r="H47" s="129"/>
      <c r="I47" s="129">
        <f>'TALENTO HUMANO'!D29</f>
        <v>0</v>
      </c>
      <c r="J47" s="129">
        <f>'TALENTO HUMANO'!D30</f>
        <v>0</v>
      </c>
      <c r="K47" s="129">
        <f>'TALENTO HUMANO'!D31</f>
        <v>0</v>
      </c>
      <c r="L47" s="129">
        <f>'TALENTO HUMANO'!D32</f>
        <v>0</v>
      </c>
      <c r="M47" s="129">
        <f>'TALENTO HUMANO'!D33</f>
        <v>0</v>
      </c>
      <c r="N47" s="55" t="e">
        <f>IF(#REF!&gt;0,VLOOKUP(#REF!,'[1]12'!$A$8:$BD$249,55,0),0)</f>
        <v>#REF!</v>
      </c>
      <c r="O47" s="55" t="e">
        <f>IF(#REF!&gt;0,VLOOKUP(#REF!,'[1]12'!$A$8:$BD$249,55,0),0)</f>
        <v>#REF!</v>
      </c>
      <c r="P47" s="55" t="e">
        <f>IF(#REF!&gt;0,VLOOKUP(#REF!,'[1]12'!$A$8:$BD$249,55,0),0)</f>
        <v>#REF!</v>
      </c>
      <c r="Q47" s="55" t="e">
        <f>IF(#REF!&gt;0,VLOOKUP(#REF!,'[1]12'!$A$8:$BD$249,55,0),0)</f>
        <v>#REF!</v>
      </c>
      <c r="R47" s="55" t="e">
        <f>IF(#REF!&gt;0,VLOOKUP(#REF!,'[1]12'!$A$8:$BD$249,55,0),0)</f>
        <v>#REF!</v>
      </c>
      <c r="S47" s="56"/>
      <c r="T47" s="56"/>
      <c r="U47" s="56"/>
      <c r="V47" s="56"/>
      <c r="W47" s="56"/>
      <c r="X47" s="56"/>
      <c r="Y47" s="56"/>
      <c r="Z47" s="56"/>
      <c r="AA47" s="56"/>
      <c r="AB47" s="56"/>
      <c r="AC47" s="56"/>
      <c r="AD47" s="56"/>
      <c r="AE47" s="56"/>
      <c r="AF47" s="56"/>
      <c r="AG47" s="56"/>
      <c r="AH47" s="56"/>
      <c r="AI47" s="56"/>
      <c r="AJ47" s="56"/>
      <c r="AK47" s="56"/>
      <c r="AL47" s="56"/>
      <c r="AM47" s="56"/>
      <c r="AN47" s="56"/>
      <c r="AO47" s="56"/>
      <c r="AP47" s="56"/>
      <c r="AQ47" s="56"/>
      <c r="AR47" s="56"/>
      <c r="AS47" s="56"/>
      <c r="AT47" s="56"/>
      <c r="AU47" s="56"/>
    </row>
    <row r="48" spans="1:47" s="59" customFormat="1" ht="29" customHeight="1" x14ac:dyDescent="0.2">
      <c r="A48" s="622"/>
      <c r="B48" s="150"/>
      <c r="C48" s="622"/>
      <c r="D48" s="378" t="s">
        <v>358</v>
      </c>
      <c r="E48" s="139" t="s">
        <v>213</v>
      </c>
      <c r="F48" s="124" t="s">
        <v>170</v>
      </c>
      <c r="G48" s="56"/>
      <c r="H48" s="129"/>
      <c r="I48" s="129">
        <f>'TALENTO HUMANO'!D21</f>
        <v>0</v>
      </c>
      <c r="J48" s="129">
        <f>'TALENTO HUMANO'!D22</f>
        <v>0</v>
      </c>
      <c r="K48" s="129">
        <f>'TALENTO HUMANO'!D23</f>
        <v>0</v>
      </c>
      <c r="L48" s="129">
        <f>'TALENTO HUMANO'!D24</f>
        <v>0</v>
      </c>
      <c r="M48" s="129">
        <f>'TALENTO HUMANO'!D25</f>
        <v>0</v>
      </c>
      <c r="N48" s="55" t="e">
        <f>IF(#REF!&gt;0,VLOOKUP(#REF!,'[1]12'!$A$8:$BD$249,55,0),0)</f>
        <v>#REF!</v>
      </c>
      <c r="O48" s="55" t="e">
        <f>IF(#REF!&gt;0,VLOOKUP(#REF!,'[1]12'!$A$8:$BD$249,55,0),0)</f>
        <v>#REF!</v>
      </c>
      <c r="P48" s="55" t="e">
        <f>IF(#REF!&gt;0,VLOOKUP(#REF!,'[1]12'!$A$8:$BD$249,55,0),0)</f>
        <v>#REF!</v>
      </c>
      <c r="Q48" s="55" t="e">
        <f>IF(#REF!&gt;0,VLOOKUP(#REF!,'[1]12'!$A$8:$BD$249,55,0),0)</f>
        <v>#REF!</v>
      </c>
      <c r="R48" s="55" t="e">
        <f>IF(#REF!&gt;0,VLOOKUP(#REF!,'[1]12'!$A$8:$BD$249,55,0),0)</f>
        <v>#REF!</v>
      </c>
      <c r="S48" s="56"/>
      <c r="T48" s="56"/>
      <c r="U48" s="56"/>
      <c r="V48" s="56"/>
      <c r="W48" s="56"/>
      <c r="X48" s="56"/>
      <c r="Y48" s="56"/>
      <c r="Z48" s="56"/>
      <c r="AA48" s="56"/>
      <c r="AB48" s="56"/>
      <c r="AC48" s="56"/>
      <c r="AD48" s="56"/>
      <c r="AE48" s="56"/>
      <c r="AF48" s="56"/>
      <c r="AG48" s="56"/>
      <c r="AH48" s="56"/>
      <c r="AI48" s="56"/>
      <c r="AJ48" s="56"/>
      <c r="AK48" s="56"/>
      <c r="AL48" s="56"/>
      <c r="AM48" s="56"/>
      <c r="AN48" s="56"/>
      <c r="AO48" s="56"/>
      <c r="AP48" s="56"/>
      <c r="AQ48" s="56"/>
      <c r="AR48" s="56"/>
      <c r="AS48" s="56"/>
      <c r="AT48" s="56"/>
      <c r="AU48" s="56"/>
    </row>
  </sheetData>
  <mergeCells count="23">
    <mergeCell ref="C45:C48"/>
    <mergeCell ref="A45:A48"/>
    <mergeCell ref="I29:J29"/>
    <mergeCell ref="K29:L29"/>
    <mergeCell ref="I30:L30"/>
    <mergeCell ref="A31:A34"/>
    <mergeCell ref="C31:C34"/>
    <mergeCell ref="A35:A44"/>
    <mergeCell ref="C35:C42"/>
    <mergeCell ref="A7:A26"/>
    <mergeCell ref="C27:C29"/>
    <mergeCell ref="A27:A29"/>
    <mergeCell ref="I1:R5"/>
    <mergeCell ref="C7:C15"/>
    <mergeCell ref="A1:C3"/>
    <mergeCell ref="C16:C21"/>
    <mergeCell ref="E16:E21"/>
    <mergeCell ref="E1:F3"/>
    <mergeCell ref="D1:D3"/>
    <mergeCell ref="B5:F5"/>
    <mergeCell ref="B7:B26"/>
    <mergeCell ref="C23:C26"/>
    <mergeCell ref="E7:E15"/>
  </mergeCells>
  <phoneticPr fontId="35" type="noConversion"/>
  <conditionalFormatting sqref="N33:R33">
    <cfRule type="containsBlanks" dxfId="8" priority="4" stopIfTrue="1">
      <formula>LEN(TRIM(N33))=0</formula>
    </cfRule>
    <cfRule type="cellIs" dxfId="7" priority="5" stopIfTrue="1" operator="lessThanOrEqual">
      <formula>3</formula>
    </cfRule>
    <cfRule type="cellIs" dxfId="6" priority="6" operator="greaterThan">
      <formula>3</formula>
    </cfRule>
  </conditionalFormatting>
  <dataValidations count="1">
    <dataValidation type="list" allowBlank="1" showInputMessage="1" showErrorMessage="1" sqref="IT1 WVF983024 WLJ983024 WBN983024 VRR983024 VHV983024 UXZ983024 UOD983024 UEH983024 TUL983024 TKP983024 TAT983024 SQX983024 SHB983024 RXF983024 RNJ983024 RDN983024 QTR983024 QJV983024 PZZ983024 PQD983024 PGH983024 OWL983024 OMP983024 OCT983024 NSX983024 NJB983024 MZF983024 MPJ983024 MFN983024 LVR983024 LLV983024 LBZ983024 KSD983024 KIH983024 JYL983024 JOP983024 JET983024 IUX983024 ILB983024 IBF983024 HRJ983024 HHN983024 GXR983024 GNV983024 GDZ983024 FUD983024 FKH983024 FAL983024 EQP983024 EGT983024 DWX983024 DNB983024 DDF983024 CTJ983024 CJN983024 BZR983024 BPV983024 BFZ983024 AWD983024 AMH983024 ACL983024 SP983024 IT983024 WVF917488 WLJ917488 WBN917488 VRR917488 VHV917488 UXZ917488 UOD917488 UEH917488 TUL917488 TKP917488 TAT917488 SQX917488 SHB917488 RXF917488 RNJ917488 RDN917488 QTR917488 QJV917488 PZZ917488 PQD917488 PGH917488 OWL917488 OMP917488 OCT917488 NSX917488 NJB917488 MZF917488 MPJ917488 MFN917488 LVR917488 LLV917488 LBZ917488 KSD917488 KIH917488 JYL917488 JOP917488 JET917488 IUX917488 ILB917488 IBF917488 HRJ917488 HHN917488 GXR917488 GNV917488 GDZ917488 FUD917488 FKH917488 FAL917488 EQP917488 EGT917488 DWX917488 DNB917488 DDF917488 CTJ917488 CJN917488 BZR917488 BPV917488 BFZ917488 AWD917488 AMH917488 ACL917488 SP917488 IT917488 WVF851952 WLJ851952 WBN851952 VRR851952 VHV851952 UXZ851952 UOD851952 UEH851952 TUL851952 TKP851952 TAT851952 SQX851952 SHB851952 RXF851952 RNJ851952 RDN851952 QTR851952 QJV851952 PZZ851952 PQD851952 PGH851952 OWL851952 OMP851952 OCT851952 NSX851952 NJB851952 MZF851952 MPJ851952 MFN851952 LVR851952 LLV851952 LBZ851952 KSD851952 KIH851952 JYL851952 JOP851952 JET851952 IUX851952 ILB851952 IBF851952 HRJ851952 HHN851952 GXR851952 GNV851952 GDZ851952 FUD851952 FKH851952 FAL851952 EQP851952 EGT851952 DWX851952 DNB851952 DDF851952 CTJ851952 CJN851952 BZR851952 BPV851952 BFZ851952 AWD851952 AMH851952 ACL851952 SP851952 IT851952 WVF786416 WLJ786416 WBN786416 VRR786416 VHV786416 UXZ786416 UOD786416 UEH786416 TUL786416 TKP786416 TAT786416 SQX786416 SHB786416 RXF786416 RNJ786416 RDN786416 QTR786416 QJV786416 PZZ786416 PQD786416 PGH786416 OWL786416 OMP786416 OCT786416 NSX786416 NJB786416 MZF786416 MPJ786416 MFN786416 LVR786416 LLV786416 LBZ786416 KSD786416 KIH786416 JYL786416 JOP786416 JET786416 IUX786416 ILB786416 IBF786416 HRJ786416 HHN786416 GXR786416 GNV786416 GDZ786416 FUD786416 FKH786416 FAL786416 EQP786416 EGT786416 DWX786416 DNB786416 DDF786416 CTJ786416 CJN786416 BZR786416 BPV786416 BFZ786416 AWD786416 AMH786416 ACL786416 SP786416 IT786416 WVF720880 WLJ720880 WBN720880 VRR720880 VHV720880 UXZ720880 UOD720880 UEH720880 TUL720880 TKP720880 TAT720880 SQX720880 SHB720880 RXF720880 RNJ720880 RDN720880 QTR720880 QJV720880 PZZ720880 PQD720880 PGH720880 OWL720880 OMP720880 OCT720880 NSX720880 NJB720880 MZF720880 MPJ720880 MFN720880 LVR720880 LLV720880 LBZ720880 KSD720880 KIH720880 JYL720880 JOP720880 JET720880 IUX720880 ILB720880 IBF720880 HRJ720880 HHN720880 GXR720880 GNV720880 GDZ720880 FUD720880 FKH720880 FAL720880 EQP720880 EGT720880 DWX720880 DNB720880 DDF720880 CTJ720880 CJN720880 BZR720880 BPV720880 BFZ720880 AWD720880 AMH720880 ACL720880 SP720880 IT720880 WVF655344 WLJ655344 WBN655344 VRR655344 VHV655344 UXZ655344 UOD655344 UEH655344 TUL655344 TKP655344 TAT655344 SQX655344 SHB655344 RXF655344 RNJ655344 RDN655344 QTR655344 QJV655344 PZZ655344 PQD655344 PGH655344 OWL655344 OMP655344 OCT655344 NSX655344 NJB655344 MZF655344 MPJ655344 MFN655344 LVR655344 LLV655344 LBZ655344 KSD655344 KIH655344 JYL655344 JOP655344 JET655344 IUX655344 ILB655344 IBF655344 HRJ655344 HHN655344 GXR655344 GNV655344 GDZ655344 FUD655344 FKH655344 FAL655344 EQP655344 EGT655344 DWX655344 DNB655344 DDF655344 CTJ655344 CJN655344 BZR655344 BPV655344 BFZ655344 AWD655344 AMH655344 ACL655344 SP655344 IT655344 WVF589808 WLJ589808 WBN589808 VRR589808 VHV589808 UXZ589808 UOD589808 UEH589808 TUL589808 TKP589808 TAT589808 SQX589808 SHB589808 RXF589808 RNJ589808 RDN589808 QTR589808 QJV589808 PZZ589808 PQD589808 PGH589808 OWL589808 OMP589808 OCT589808 NSX589808 NJB589808 MZF589808 MPJ589808 MFN589808 LVR589808 LLV589808 LBZ589808 KSD589808 KIH589808 JYL589808 JOP589808 JET589808 IUX589808 ILB589808 IBF589808 HRJ589808 HHN589808 GXR589808 GNV589808 GDZ589808 FUD589808 FKH589808 FAL589808 EQP589808 EGT589808 DWX589808 DNB589808 DDF589808 CTJ589808 CJN589808 BZR589808 BPV589808 BFZ589808 AWD589808 AMH589808 ACL589808 SP589808 IT589808 WVF524272 WLJ524272 WBN524272 VRR524272 VHV524272 UXZ524272 UOD524272 UEH524272 TUL524272 TKP524272 TAT524272 SQX524272 SHB524272 RXF524272 RNJ524272 RDN524272 QTR524272 QJV524272 PZZ524272 PQD524272 PGH524272 OWL524272 OMP524272 OCT524272 NSX524272 NJB524272 MZF524272 MPJ524272 MFN524272 LVR524272 LLV524272 LBZ524272 KSD524272 KIH524272 JYL524272 JOP524272 JET524272 IUX524272 ILB524272 IBF524272 HRJ524272 HHN524272 GXR524272 GNV524272 GDZ524272 FUD524272 FKH524272 FAL524272 EQP524272 EGT524272 DWX524272 DNB524272 DDF524272 CTJ524272 CJN524272 BZR524272 BPV524272 BFZ524272 AWD524272 AMH524272 ACL524272 SP524272 IT524272 WVF458736 WLJ458736 WBN458736 VRR458736 VHV458736 UXZ458736 UOD458736 UEH458736 TUL458736 TKP458736 TAT458736 SQX458736 SHB458736 RXF458736 RNJ458736 RDN458736 QTR458736 QJV458736 PZZ458736 PQD458736 PGH458736 OWL458736 OMP458736 OCT458736 NSX458736 NJB458736 MZF458736 MPJ458736 MFN458736 LVR458736 LLV458736 LBZ458736 KSD458736 KIH458736 JYL458736 JOP458736 JET458736 IUX458736 ILB458736 IBF458736 HRJ458736 HHN458736 GXR458736 GNV458736 GDZ458736 FUD458736 FKH458736 FAL458736 EQP458736 EGT458736 DWX458736 DNB458736 DDF458736 CTJ458736 CJN458736 BZR458736 BPV458736 BFZ458736 AWD458736 AMH458736 ACL458736 SP458736 IT458736 WVF393200 WLJ393200 WBN393200 VRR393200 VHV393200 UXZ393200 UOD393200 UEH393200 TUL393200 TKP393200 TAT393200 SQX393200 SHB393200 RXF393200 RNJ393200 RDN393200 QTR393200 QJV393200 PZZ393200 PQD393200 PGH393200 OWL393200 OMP393200 OCT393200 NSX393200 NJB393200 MZF393200 MPJ393200 MFN393200 LVR393200 LLV393200 LBZ393200 KSD393200 KIH393200 JYL393200 JOP393200 JET393200 IUX393200 ILB393200 IBF393200 HRJ393200 HHN393200 GXR393200 GNV393200 GDZ393200 FUD393200 FKH393200 FAL393200 EQP393200 EGT393200 DWX393200 DNB393200 DDF393200 CTJ393200 CJN393200 BZR393200 BPV393200 BFZ393200 AWD393200 AMH393200 ACL393200 SP393200 IT393200 WVF327664 WLJ327664 WBN327664 VRR327664 VHV327664 UXZ327664 UOD327664 UEH327664 TUL327664 TKP327664 TAT327664 SQX327664 SHB327664 RXF327664 RNJ327664 RDN327664 QTR327664 QJV327664 PZZ327664 PQD327664 PGH327664 OWL327664 OMP327664 OCT327664 NSX327664 NJB327664 MZF327664 MPJ327664 MFN327664 LVR327664 LLV327664 LBZ327664 KSD327664 KIH327664 JYL327664 JOP327664 JET327664 IUX327664 ILB327664 IBF327664 HRJ327664 HHN327664 GXR327664 GNV327664 GDZ327664 FUD327664 FKH327664 FAL327664 EQP327664 EGT327664 DWX327664 DNB327664 DDF327664 CTJ327664 CJN327664 BZR327664 BPV327664 BFZ327664 AWD327664 AMH327664 ACL327664 SP327664 IT327664 WVF262128 WLJ262128 WBN262128 VRR262128 VHV262128 UXZ262128 UOD262128 UEH262128 TUL262128 TKP262128 TAT262128 SQX262128 SHB262128 RXF262128 RNJ262128 RDN262128 QTR262128 QJV262128 PZZ262128 PQD262128 PGH262128 OWL262128 OMP262128 OCT262128 NSX262128 NJB262128 MZF262128 MPJ262128 MFN262128 LVR262128 LLV262128 LBZ262128 KSD262128 KIH262128 JYL262128 JOP262128 JET262128 IUX262128 ILB262128 IBF262128 HRJ262128 HHN262128 GXR262128 GNV262128 GDZ262128 FUD262128 FKH262128 FAL262128 EQP262128 EGT262128 DWX262128 DNB262128 DDF262128 CTJ262128 CJN262128 BZR262128 BPV262128 BFZ262128 AWD262128 AMH262128 ACL262128 SP262128 IT262128 WVF196592 WLJ196592 WBN196592 VRR196592 VHV196592 UXZ196592 UOD196592 UEH196592 TUL196592 TKP196592 TAT196592 SQX196592 SHB196592 RXF196592 RNJ196592 RDN196592 QTR196592 QJV196592 PZZ196592 PQD196592 PGH196592 OWL196592 OMP196592 OCT196592 NSX196592 NJB196592 MZF196592 MPJ196592 MFN196592 LVR196592 LLV196592 LBZ196592 KSD196592 KIH196592 JYL196592 JOP196592 JET196592 IUX196592 ILB196592 IBF196592 HRJ196592 HHN196592 GXR196592 GNV196592 GDZ196592 FUD196592 FKH196592 FAL196592 EQP196592 EGT196592 DWX196592 DNB196592 DDF196592 CTJ196592 CJN196592 BZR196592 BPV196592 BFZ196592 AWD196592 AMH196592 ACL196592 SP196592 IT196592 WVF131056 WLJ131056 WBN131056 VRR131056 VHV131056 UXZ131056 UOD131056 UEH131056 TUL131056 TKP131056 TAT131056 SQX131056 SHB131056 RXF131056 RNJ131056 RDN131056 QTR131056 QJV131056 PZZ131056 PQD131056 PGH131056 OWL131056 OMP131056 OCT131056 NSX131056 NJB131056 MZF131056 MPJ131056 MFN131056 LVR131056 LLV131056 LBZ131056 KSD131056 KIH131056 JYL131056 JOP131056 JET131056 IUX131056 ILB131056 IBF131056 HRJ131056 HHN131056 GXR131056 GNV131056 GDZ131056 FUD131056 FKH131056 FAL131056 EQP131056 EGT131056 DWX131056 DNB131056 DDF131056 CTJ131056 CJN131056 BZR131056 BPV131056 BFZ131056 AWD131056 AMH131056 ACL131056 SP131056 IT131056 WVF65520 WLJ65520 WBN65520 VRR65520 VHV65520 UXZ65520 UOD65520 UEH65520 TUL65520 TKP65520 TAT65520 SQX65520 SHB65520 RXF65520 RNJ65520 RDN65520 QTR65520 QJV65520 PZZ65520 PQD65520 PGH65520 OWL65520 OMP65520 OCT65520 NSX65520 NJB65520 MZF65520 MPJ65520 MFN65520 LVR65520 LLV65520 LBZ65520 KSD65520 KIH65520 JYL65520 JOP65520 JET65520 IUX65520 ILB65520 IBF65520 HRJ65520 HHN65520 GXR65520 GNV65520 GDZ65520 FUD65520 FKH65520 FAL65520 EQP65520 EGT65520 DWX65520 DNB65520 DDF65520 CTJ65520 CJN65520 BZR65520 BPV65520 BFZ65520 AWD65520 AMH65520 ACL65520 SP65520 IT65520 WVF1 WLJ1 WBN1 VRR1 VHV1 UXZ1 UOD1 UEH1 TUL1 TKP1 TAT1 SQX1 SHB1 RXF1 RNJ1 RDN1 QTR1 QJV1 PZZ1 PQD1 PGH1 OWL1 OMP1 OCT1 NSX1 NJB1 MZF1 MPJ1 MFN1 LVR1 LLV1 LBZ1 KSD1 KIH1 JYL1 JOP1 JET1 IUX1 ILB1 IBF1 HRJ1 HHN1 GXR1 GNV1 GDZ1 FUD1 FKH1 FAL1 EQP1 EGT1 DWX1 DNB1 DDF1 CTJ1 CJN1 BZR1 BPV1 BFZ1 AWD1 AMH1 ACL1 SP1" xr:uid="{C1CA908E-4546-7543-AAC1-BE785F005A5F}">
      <formula1>$I$6:$R$6</formula1>
    </dataValidation>
  </dataValidations>
  <hyperlinks>
    <hyperlink ref="D26" location="'PASIVO - BALANCE- ESTADO R'!A1" display="BALANCE" xr:uid="{9CBA9FC5-2495-494C-A32F-F4F7409B59BB}"/>
    <hyperlink ref="D22" location="'PASIVO - BALANCE- ESTADO R'!A1" display="PASIVO " xr:uid="{DA9DBE6D-AE48-514C-9FB6-73800B7DD863}"/>
    <hyperlink ref="I30" location="PRODUCCIÓN!A1" display="Ver tabla por servicio" xr:uid="{B9A7F967-B75B-6345-9406-09264C449DED}"/>
    <hyperlink ref="D7:D15" location="FACTURACION!A1" display="TOTAL VENTA DE SERVICIOS DE SALUD CONTRIBUTIVO CONTRATADO" xr:uid="{16C042D3-627B-C04C-A7F8-669710753E98}"/>
    <hyperlink ref="D16:D21" location="CARTERA!A1" display="TOTAL CARTERA REGIMEN CONTRIBUTIVO" xr:uid="{82771838-905B-D142-96D6-A44C58AA99BF}"/>
    <hyperlink ref="D23:D26" location="'PASIVO - BALANCE- ESTADO R'!A1" display="ACTIVO " xr:uid="{3FFC2717-B958-724E-86FF-B943A5C585D1}"/>
    <hyperlink ref="D27" location="CALIDAD!A1" display="CALIDAD!A1" xr:uid="{813F6855-4B3B-584E-9E0A-68D0F8C97B2D}"/>
    <hyperlink ref="D30" location="'TALENTO HUMANO'!A1" display="PRODUCCIÓN UVR CON RESPECTO AL AÑO ANTERIOR " xr:uid="{B212674B-B52E-B748-BF09-E18D7197EE08}"/>
    <hyperlink ref="D31:D34" location="CALIDAD!A1" display="EFECTIVIDAD EN LA AUDITORIA PARA EL MEJORAMIENTO CONTINUO DE LA CALIDAD DE LA ATENCIÓN EN SALUD" xr:uid="{217C87D8-498F-2C45-B7A5-88F4EC4473AF}"/>
    <hyperlink ref="D35:D42" location="CALIDAD!A1" display="CALIDAD!A1" xr:uid="{2D657573-9B11-D34E-8671-782EABA50503}"/>
    <hyperlink ref="D43:D44" location="CALIDAD!A1" display="MANTENIMIENTO INFRAESTRUCTURA " xr:uid="{05163BD8-6696-2F48-8F48-99B98C11D425}"/>
    <hyperlink ref="D45:D46" location="'TALENTO HUMANO'!A1" display="PROPORCIÓN DE EJECUCIÓN DEL PLAN DE CAPACITACIONES " xr:uid="{7E6A4629-591D-8B4D-8AC3-1DFD60292A73}"/>
    <hyperlink ref="D47" location="'TALENTO HUMANO'!A1" display="Porporción de actividades ejecutadas de clima orgnnizacional" xr:uid="{52C12405-1AB1-064C-AF7F-DAEF5385A6B4}"/>
    <hyperlink ref="D48" location="'TALENTO HUMANO'!A1" display="Proporción de realización de evaluación del desempeño" xr:uid="{03349B78-C015-384F-86FE-7F1706975220}"/>
    <hyperlink ref="D28:D29" location="CALIDAD!A1" display="PRORPORCION DE CUMPLIMIENTO EN LA POLITICA DE PARTICIAPACION SOCIAL EN SALUD " xr:uid="{3A2B8CD9-6293-854F-825C-84AA1D9CA37E}"/>
  </hyperlink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8BABEE-6630-6449-90DD-BD592BA76FCE}">
  <dimension ref="A1"/>
  <sheetViews>
    <sheetView showGridLines="0" topLeftCell="B27" zoomScale="140" workbookViewId="0">
      <selection activeCell="N48" sqref="N48"/>
    </sheetView>
  </sheetViews>
  <sheetFormatPr baseColWidth="10" defaultRowHeight="16" x14ac:dyDescent="0.2"/>
  <cols>
    <col min="1" max="16384" width="10.83203125" style="68"/>
  </cols>
  <sheetData/>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C8296B-F817-1B46-9B99-601E77967959}">
  <dimension ref="A1"/>
  <sheetViews>
    <sheetView workbookViewId="0"/>
  </sheetViews>
  <sheetFormatPr baseColWidth="10" defaultRowHeight="16" x14ac:dyDescent="0.2"/>
  <cols>
    <col min="1" max="16384" width="10.83203125" style="68"/>
  </cols>
  <sheetData/>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774969-1664-D24C-B7A0-E7B0484D1F13}">
  <dimension ref="A1:T45"/>
  <sheetViews>
    <sheetView showGridLines="0" topLeftCell="A13" zoomScale="150" workbookViewId="0"/>
  </sheetViews>
  <sheetFormatPr baseColWidth="10" defaultRowHeight="16" x14ac:dyDescent="0.2"/>
  <sheetData>
    <row r="1" spans="1:20" x14ac:dyDescent="0.2">
      <c r="A1" s="100"/>
      <c r="B1" s="100"/>
      <c r="C1" s="100"/>
      <c r="D1" s="100"/>
      <c r="E1" s="100"/>
      <c r="F1" s="100"/>
      <c r="G1" s="100"/>
      <c r="H1" s="100"/>
      <c r="I1" s="100"/>
      <c r="J1" s="100"/>
      <c r="K1" s="100"/>
      <c r="L1" s="100"/>
      <c r="M1" s="100"/>
      <c r="N1" s="100"/>
      <c r="O1" s="100"/>
      <c r="P1" s="100"/>
      <c r="Q1" s="100"/>
      <c r="R1" s="100"/>
      <c r="S1" s="100"/>
      <c r="T1" s="100"/>
    </row>
    <row r="2" spans="1:20" x14ac:dyDescent="0.2">
      <c r="A2" s="100"/>
      <c r="B2" s="100"/>
      <c r="C2" s="100"/>
      <c r="D2" s="100"/>
      <c r="E2" s="100"/>
      <c r="F2" s="100"/>
      <c r="G2" s="100"/>
      <c r="H2" s="100"/>
      <c r="I2" s="100"/>
      <c r="J2" s="100"/>
      <c r="K2" s="100"/>
      <c r="L2" s="100"/>
      <c r="M2" s="100"/>
      <c r="N2" s="100"/>
      <c r="O2" s="100"/>
      <c r="P2" s="100"/>
      <c r="Q2" s="100"/>
      <c r="R2" s="100"/>
      <c r="S2" s="100"/>
      <c r="T2" s="100"/>
    </row>
    <row r="3" spans="1:20" x14ac:dyDescent="0.2">
      <c r="A3" s="100"/>
      <c r="B3" s="100"/>
      <c r="C3" s="100"/>
      <c r="D3" s="100"/>
      <c r="E3" s="100"/>
      <c r="F3" s="100"/>
      <c r="G3" s="100"/>
      <c r="H3" s="100"/>
      <c r="I3" s="100"/>
      <c r="J3" s="100"/>
      <c r="K3" s="100"/>
      <c r="L3" s="100"/>
      <c r="M3" s="100"/>
      <c r="N3" s="100"/>
      <c r="O3" s="100"/>
      <c r="P3" s="100"/>
      <c r="Q3" s="100"/>
      <c r="R3" s="100"/>
      <c r="S3" s="100"/>
      <c r="T3" s="100"/>
    </row>
    <row r="4" spans="1:20" x14ac:dyDescent="0.2">
      <c r="A4" s="100"/>
      <c r="B4" s="100"/>
      <c r="C4" s="100"/>
      <c r="D4" s="100"/>
      <c r="E4" s="100"/>
      <c r="F4" s="100"/>
      <c r="G4" s="100"/>
      <c r="H4" s="100"/>
      <c r="I4" s="100"/>
      <c r="J4" s="100"/>
      <c r="K4" s="100"/>
      <c r="L4" s="100"/>
      <c r="M4" s="100"/>
      <c r="N4" s="100"/>
      <c r="O4" s="100"/>
      <c r="P4" s="100"/>
      <c r="Q4" s="100"/>
      <c r="R4" s="100"/>
      <c r="S4" s="100"/>
      <c r="T4" s="100"/>
    </row>
    <row r="5" spans="1:20" x14ac:dyDescent="0.2">
      <c r="A5" s="100"/>
      <c r="B5" s="100"/>
      <c r="C5" s="100"/>
      <c r="D5" s="100"/>
      <c r="E5" s="100"/>
      <c r="F5" s="100"/>
      <c r="G5" s="100"/>
      <c r="H5" s="100"/>
      <c r="I5" s="100"/>
      <c r="J5" s="100"/>
      <c r="K5" s="100"/>
      <c r="L5" s="100"/>
      <c r="M5" s="100"/>
      <c r="N5" s="100"/>
      <c r="O5" s="100"/>
      <c r="P5" s="100"/>
      <c r="Q5" s="100"/>
      <c r="R5" s="100"/>
      <c r="S5" s="100"/>
      <c r="T5" s="100"/>
    </row>
    <row r="6" spans="1:20" x14ac:dyDescent="0.2">
      <c r="A6" s="100"/>
      <c r="B6" s="100"/>
      <c r="C6" s="100"/>
      <c r="D6" s="100"/>
      <c r="E6" s="100"/>
      <c r="F6" s="100"/>
      <c r="G6" s="100"/>
      <c r="H6" s="100"/>
      <c r="I6" s="100"/>
      <c r="J6" s="100"/>
      <c r="K6" s="100"/>
      <c r="L6" s="100"/>
      <c r="M6" s="100"/>
      <c r="N6" s="100"/>
      <c r="O6" s="100"/>
      <c r="P6" s="100"/>
      <c r="Q6" s="100"/>
      <c r="R6" s="100"/>
      <c r="S6" s="100"/>
      <c r="T6" s="100"/>
    </row>
    <row r="7" spans="1:20" x14ac:dyDescent="0.2">
      <c r="A7" s="100"/>
      <c r="B7" s="100"/>
      <c r="C7" s="100"/>
      <c r="D7" s="100"/>
      <c r="E7" s="100"/>
      <c r="F7" s="100"/>
      <c r="G7" s="100"/>
      <c r="H7" s="100"/>
      <c r="I7" s="100"/>
      <c r="J7" s="100"/>
      <c r="K7" s="100"/>
      <c r="L7" s="100"/>
      <c r="M7" s="100"/>
      <c r="N7" s="100"/>
      <c r="O7" s="100"/>
      <c r="P7" s="100"/>
      <c r="Q7" s="100"/>
      <c r="R7" s="100"/>
      <c r="S7" s="100"/>
      <c r="T7" s="100"/>
    </row>
    <row r="8" spans="1:20" x14ac:dyDescent="0.2">
      <c r="A8" s="100"/>
      <c r="B8" s="100"/>
      <c r="C8" s="100"/>
      <c r="D8" s="100"/>
      <c r="E8" s="100"/>
      <c r="F8" s="100"/>
      <c r="G8" s="100"/>
      <c r="H8" s="100"/>
      <c r="I8" s="100"/>
      <c r="J8" s="100"/>
      <c r="K8" s="100"/>
      <c r="L8" s="100"/>
      <c r="M8" s="100"/>
      <c r="N8" s="100"/>
      <c r="O8" s="100"/>
      <c r="P8" s="100"/>
      <c r="Q8" s="100"/>
      <c r="R8" s="100"/>
      <c r="S8" s="100"/>
      <c r="T8" s="100"/>
    </row>
    <row r="9" spans="1:20" x14ac:dyDescent="0.2">
      <c r="A9" s="100"/>
      <c r="B9" s="100"/>
      <c r="C9" s="100"/>
      <c r="D9" s="100"/>
      <c r="E9" s="100"/>
      <c r="F9" s="100"/>
      <c r="G9" s="100"/>
      <c r="H9" s="100"/>
      <c r="I9" s="100"/>
      <c r="J9" s="100"/>
      <c r="K9" s="100"/>
      <c r="L9" s="100"/>
      <c r="M9" s="100"/>
      <c r="N9" s="100"/>
      <c r="O9" s="100"/>
      <c r="P9" s="100"/>
      <c r="Q9" s="100"/>
      <c r="R9" s="100"/>
      <c r="S9" s="100"/>
      <c r="T9" s="100"/>
    </row>
    <row r="10" spans="1:20" x14ac:dyDescent="0.2">
      <c r="A10" s="100"/>
      <c r="B10" s="100"/>
      <c r="C10" s="100"/>
      <c r="D10" s="100"/>
      <c r="E10" s="100"/>
      <c r="F10" s="100"/>
      <c r="G10" s="100"/>
      <c r="H10" s="100"/>
      <c r="I10" s="100"/>
      <c r="J10" s="100"/>
      <c r="K10" s="100"/>
      <c r="L10" s="100"/>
      <c r="M10" s="100"/>
      <c r="N10" s="100"/>
      <c r="O10" s="100"/>
      <c r="P10" s="100"/>
      <c r="Q10" s="100"/>
      <c r="R10" s="100"/>
      <c r="S10" s="100"/>
      <c r="T10" s="100"/>
    </row>
    <row r="11" spans="1:20" x14ac:dyDescent="0.2">
      <c r="A11" s="100"/>
      <c r="B11" s="100"/>
      <c r="C11" s="100"/>
      <c r="D11" s="100"/>
      <c r="E11" s="100"/>
      <c r="F11" s="100"/>
      <c r="G11" s="100"/>
      <c r="H11" s="100"/>
      <c r="I11" s="100"/>
      <c r="J11" s="100"/>
      <c r="K11" s="100"/>
      <c r="L11" s="100"/>
      <c r="M11" s="100"/>
      <c r="N11" s="100"/>
      <c r="O11" s="100"/>
      <c r="P11" s="100"/>
      <c r="Q11" s="100"/>
      <c r="R11" s="100"/>
      <c r="S11" s="100"/>
      <c r="T11" s="100"/>
    </row>
    <row r="12" spans="1:20" x14ac:dyDescent="0.2">
      <c r="A12" s="100"/>
      <c r="B12" s="100"/>
      <c r="C12" s="100"/>
      <c r="D12" s="100"/>
      <c r="E12" s="100"/>
      <c r="F12" s="100"/>
      <c r="G12" s="100"/>
      <c r="H12" s="100"/>
      <c r="I12" s="100"/>
      <c r="J12" s="100"/>
      <c r="K12" s="100"/>
      <c r="L12" s="100"/>
      <c r="M12" s="100"/>
      <c r="N12" s="100"/>
      <c r="O12" s="100"/>
      <c r="P12" s="100"/>
      <c r="Q12" s="100"/>
      <c r="R12" s="100"/>
      <c r="S12" s="100"/>
      <c r="T12" s="100"/>
    </row>
    <row r="13" spans="1:20" x14ac:dyDescent="0.2">
      <c r="A13" s="100"/>
      <c r="B13" s="100"/>
      <c r="C13" s="100"/>
      <c r="D13" s="100"/>
      <c r="E13" s="100"/>
      <c r="F13" s="100"/>
      <c r="G13" s="100"/>
      <c r="H13" s="100"/>
      <c r="I13" s="100"/>
      <c r="J13" s="100"/>
      <c r="K13" s="100"/>
      <c r="L13" s="100"/>
      <c r="M13" s="100"/>
      <c r="N13" s="100"/>
      <c r="O13" s="100"/>
      <c r="P13" s="100"/>
      <c r="Q13" s="100"/>
      <c r="R13" s="100"/>
      <c r="S13" s="100"/>
      <c r="T13" s="100"/>
    </row>
    <row r="14" spans="1:20" x14ac:dyDescent="0.2">
      <c r="A14" s="100"/>
      <c r="B14" s="100"/>
      <c r="C14" s="100"/>
      <c r="D14" s="100"/>
      <c r="E14" s="100"/>
      <c r="F14" s="100"/>
      <c r="G14" s="100"/>
      <c r="H14" s="100"/>
      <c r="I14" s="100"/>
      <c r="J14" s="100"/>
      <c r="K14" s="100"/>
      <c r="L14" s="100"/>
      <c r="M14" s="100"/>
      <c r="N14" s="100"/>
      <c r="O14" s="100"/>
      <c r="P14" s="100"/>
      <c r="Q14" s="100"/>
      <c r="R14" s="100"/>
      <c r="S14" s="100"/>
      <c r="T14" s="100"/>
    </row>
    <row r="15" spans="1:20" x14ac:dyDescent="0.2">
      <c r="A15" s="100"/>
      <c r="B15" s="100"/>
      <c r="C15" s="100"/>
      <c r="D15" s="100"/>
      <c r="E15" s="100"/>
      <c r="F15" s="100"/>
      <c r="G15" s="100"/>
      <c r="H15" s="100"/>
      <c r="I15" s="100"/>
      <c r="J15" s="100"/>
      <c r="K15" s="100"/>
      <c r="L15" s="100"/>
      <c r="M15" s="100"/>
      <c r="N15" s="100"/>
      <c r="O15" s="100"/>
      <c r="P15" s="100"/>
      <c r="Q15" s="100"/>
      <c r="R15" s="100"/>
      <c r="S15" s="100"/>
      <c r="T15" s="100"/>
    </row>
    <row r="16" spans="1:20" x14ac:dyDescent="0.2">
      <c r="A16" s="100"/>
      <c r="B16" s="100"/>
      <c r="C16" s="100"/>
      <c r="D16" s="100"/>
      <c r="E16" s="100"/>
      <c r="F16" s="100"/>
      <c r="G16" s="100"/>
      <c r="H16" s="100"/>
      <c r="I16" s="100"/>
      <c r="J16" s="100"/>
      <c r="K16" s="100"/>
      <c r="L16" s="100"/>
      <c r="M16" s="100"/>
      <c r="N16" s="100"/>
      <c r="O16" s="100"/>
      <c r="P16" s="100"/>
      <c r="Q16" s="100"/>
      <c r="R16" s="100"/>
      <c r="S16" s="100"/>
      <c r="T16" s="100"/>
    </row>
    <row r="17" spans="1:20" x14ac:dyDescent="0.2">
      <c r="A17" s="100"/>
      <c r="B17" s="100"/>
      <c r="C17" s="100"/>
      <c r="D17" s="100"/>
      <c r="E17" s="100"/>
      <c r="F17" s="100"/>
      <c r="G17" s="100"/>
      <c r="H17" s="100"/>
      <c r="I17" s="100"/>
      <c r="J17" s="100"/>
      <c r="K17" s="100"/>
      <c r="L17" s="100"/>
      <c r="M17" s="100"/>
      <c r="N17" s="100"/>
      <c r="O17" s="100"/>
      <c r="P17" s="100"/>
      <c r="Q17" s="100"/>
      <c r="R17" s="100"/>
      <c r="S17" s="100"/>
      <c r="T17" s="100"/>
    </row>
    <row r="18" spans="1:20" x14ac:dyDescent="0.2">
      <c r="A18" s="100"/>
      <c r="B18" s="100"/>
      <c r="C18" s="100"/>
      <c r="D18" s="100"/>
      <c r="E18" s="100"/>
      <c r="F18" s="100"/>
      <c r="G18" s="100"/>
      <c r="H18" s="100"/>
      <c r="I18" s="100"/>
      <c r="J18" s="100"/>
      <c r="K18" s="100"/>
      <c r="L18" s="100"/>
      <c r="M18" s="100"/>
      <c r="N18" s="100"/>
      <c r="O18" s="100"/>
      <c r="P18" s="100"/>
      <c r="Q18" s="100"/>
      <c r="R18" s="100"/>
      <c r="S18" s="100"/>
      <c r="T18" s="100"/>
    </row>
    <row r="19" spans="1:20" x14ac:dyDescent="0.2">
      <c r="A19" s="100"/>
      <c r="B19" s="100"/>
      <c r="C19" s="100"/>
      <c r="D19" s="100"/>
      <c r="E19" s="100"/>
      <c r="F19" s="100"/>
      <c r="G19" s="100"/>
      <c r="H19" s="100"/>
      <c r="I19" s="100"/>
      <c r="J19" s="100"/>
      <c r="K19" s="100"/>
      <c r="L19" s="100"/>
      <c r="M19" s="100"/>
      <c r="N19" s="100"/>
      <c r="O19" s="100"/>
      <c r="P19" s="100"/>
      <c r="Q19" s="100"/>
      <c r="R19" s="100"/>
      <c r="S19" s="100"/>
      <c r="T19" s="100"/>
    </row>
    <row r="20" spans="1:20" x14ac:dyDescent="0.2">
      <c r="A20" s="100"/>
      <c r="B20" s="100"/>
      <c r="C20" s="100"/>
      <c r="D20" s="100"/>
      <c r="E20" s="100"/>
      <c r="F20" s="100"/>
      <c r="G20" s="100"/>
      <c r="H20" s="100"/>
      <c r="I20" s="100"/>
      <c r="J20" s="100"/>
      <c r="K20" s="100"/>
      <c r="L20" s="100"/>
      <c r="M20" s="100"/>
      <c r="N20" s="100"/>
      <c r="O20" s="100"/>
      <c r="P20" s="100"/>
      <c r="Q20" s="100"/>
      <c r="R20" s="100"/>
      <c r="S20" s="100"/>
      <c r="T20" s="100"/>
    </row>
    <row r="21" spans="1:20" x14ac:dyDescent="0.2">
      <c r="A21" s="100"/>
      <c r="B21" s="100"/>
      <c r="C21" s="100"/>
      <c r="D21" s="100"/>
      <c r="E21" s="100"/>
      <c r="F21" s="100"/>
      <c r="G21" s="100"/>
      <c r="H21" s="100"/>
      <c r="I21" s="100"/>
      <c r="J21" s="100"/>
      <c r="K21" s="100"/>
      <c r="L21" s="100"/>
      <c r="M21" s="100"/>
      <c r="N21" s="100"/>
      <c r="O21" s="100"/>
      <c r="P21" s="100"/>
      <c r="Q21" s="100"/>
      <c r="R21" s="100"/>
      <c r="S21" s="100"/>
      <c r="T21" s="100"/>
    </row>
    <row r="22" spans="1:20" x14ac:dyDescent="0.2">
      <c r="A22" s="100"/>
      <c r="B22" s="100"/>
      <c r="C22" s="100"/>
      <c r="D22" s="100"/>
      <c r="E22" s="100"/>
      <c r="F22" s="100"/>
      <c r="G22" s="100"/>
      <c r="H22" s="100"/>
      <c r="I22" s="100"/>
      <c r="J22" s="100"/>
      <c r="K22" s="100"/>
      <c r="L22" s="100"/>
      <c r="M22" s="100"/>
      <c r="N22" s="100"/>
      <c r="O22" s="100"/>
      <c r="P22" s="100"/>
      <c r="Q22" s="100"/>
      <c r="R22" s="100"/>
      <c r="S22" s="100"/>
      <c r="T22" s="100"/>
    </row>
    <row r="23" spans="1:20" x14ac:dyDescent="0.2">
      <c r="A23" s="100"/>
      <c r="B23" s="100"/>
      <c r="C23" s="100"/>
      <c r="D23" s="100"/>
      <c r="E23" s="100"/>
      <c r="F23" s="100"/>
      <c r="G23" s="100"/>
      <c r="H23" s="100"/>
      <c r="I23" s="100"/>
      <c r="J23" s="100"/>
      <c r="K23" s="100"/>
      <c r="L23" s="100"/>
      <c r="M23" s="100"/>
      <c r="N23" s="100"/>
      <c r="O23" s="100"/>
      <c r="P23" s="100"/>
      <c r="Q23" s="100"/>
      <c r="R23" s="100"/>
      <c r="S23" s="100"/>
      <c r="T23" s="100"/>
    </row>
    <row r="24" spans="1:20" x14ac:dyDescent="0.2">
      <c r="A24" s="100"/>
      <c r="B24" s="100"/>
      <c r="C24" s="100"/>
      <c r="D24" s="100"/>
      <c r="E24" s="100"/>
      <c r="F24" s="100"/>
      <c r="G24" s="100"/>
      <c r="H24" s="100"/>
      <c r="I24" s="100"/>
      <c r="J24" s="100"/>
      <c r="K24" s="100"/>
      <c r="L24" s="100"/>
      <c r="M24" s="100"/>
      <c r="N24" s="100"/>
      <c r="O24" s="100"/>
      <c r="P24" s="100"/>
      <c r="Q24" s="100"/>
      <c r="R24" s="100"/>
      <c r="S24" s="100"/>
      <c r="T24" s="100"/>
    </row>
    <row r="25" spans="1:20" x14ac:dyDescent="0.2">
      <c r="A25" s="100"/>
      <c r="B25" s="100"/>
      <c r="C25" s="100"/>
      <c r="D25" s="100"/>
      <c r="E25" s="100"/>
      <c r="F25" s="100"/>
      <c r="G25" s="100"/>
      <c r="H25" s="100"/>
      <c r="I25" s="100"/>
      <c r="J25" s="100"/>
      <c r="K25" s="100"/>
      <c r="L25" s="100"/>
      <c r="M25" s="100"/>
      <c r="N25" s="100"/>
      <c r="O25" s="100"/>
      <c r="P25" s="100"/>
      <c r="Q25" s="100"/>
      <c r="R25" s="100"/>
      <c r="S25" s="100"/>
      <c r="T25" s="100"/>
    </row>
    <row r="26" spans="1:20" x14ac:dyDescent="0.2">
      <c r="A26" s="100"/>
      <c r="B26" s="100"/>
      <c r="C26" s="100"/>
      <c r="D26" s="100"/>
      <c r="E26" s="100"/>
      <c r="F26" s="100"/>
      <c r="G26" s="100"/>
      <c r="H26" s="100"/>
      <c r="I26" s="100"/>
      <c r="J26" s="100"/>
      <c r="K26" s="100"/>
      <c r="L26" s="100"/>
      <c r="M26" s="100"/>
      <c r="N26" s="100"/>
      <c r="O26" s="100"/>
      <c r="P26" s="100"/>
      <c r="Q26" s="100"/>
      <c r="R26" s="100"/>
      <c r="S26" s="100"/>
      <c r="T26" s="100"/>
    </row>
    <row r="27" spans="1:20" x14ac:dyDescent="0.2">
      <c r="A27" s="100"/>
      <c r="B27" s="100"/>
      <c r="C27" s="100"/>
      <c r="D27" s="100"/>
      <c r="E27" s="100"/>
      <c r="F27" s="100"/>
      <c r="G27" s="100"/>
      <c r="H27" s="100"/>
      <c r="I27" s="100"/>
      <c r="J27" s="100"/>
      <c r="K27" s="100"/>
      <c r="L27" s="100"/>
      <c r="M27" s="100"/>
      <c r="N27" s="100"/>
      <c r="O27" s="100"/>
      <c r="P27" s="100"/>
      <c r="Q27" s="100"/>
      <c r="R27" s="100"/>
      <c r="S27" s="100"/>
      <c r="T27" s="100"/>
    </row>
    <row r="28" spans="1:20" x14ac:dyDescent="0.2">
      <c r="A28" s="100"/>
      <c r="B28" s="100"/>
      <c r="C28" s="100"/>
      <c r="D28" s="100"/>
      <c r="E28" s="100"/>
      <c r="F28" s="100"/>
      <c r="G28" s="100"/>
      <c r="H28" s="100"/>
      <c r="I28" s="100"/>
      <c r="J28" s="100"/>
      <c r="K28" s="100"/>
      <c r="L28" s="100"/>
      <c r="M28" s="100"/>
      <c r="N28" s="100"/>
      <c r="O28" s="100"/>
      <c r="P28" s="100"/>
      <c r="Q28" s="100"/>
      <c r="R28" s="100"/>
      <c r="S28" s="100"/>
      <c r="T28" s="100"/>
    </row>
    <row r="29" spans="1:20" x14ac:dyDescent="0.2">
      <c r="A29" s="100"/>
      <c r="B29" s="100"/>
      <c r="C29" s="100"/>
      <c r="D29" s="100"/>
      <c r="E29" s="100"/>
      <c r="F29" s="100"/>
      <c r="G29" s="100"/>
      <c r="H29" s="100"/>
      <c r="I29" s="100"/>
      <c r="J29" s="100"/>
      <c r="K29" s="100"/>
      <c r="L29" s="100"/>
      <c r="M29" s="100"/>
      <c r="N29" s="100"/>
      <c r="O29" s="100"/>
      <c r="P29" s="100"/>
      <c r="Q29" s="100"/>
      <c r="R29" s="100"/>
      <c r="S29" s="100"/>
      <c r="T29" s="100"/>
    </row>
    <row r="30" spans="1:20" x14ac:dyDescent="0.2">
      <c r="A30" s="100"/>
      <c r="B30" s="100"/>
      <c r="C30" s="100"/>
      <c r="D30" s="100"/>
      <c r="E30" s="100"/>
      <c r="F30" s="100"/>
      <c r="G30" s="100"/>
      <c r="H30" s="100"/>
      <c r="I30" s="100"/>
      <c r="J30" s="100"/>
      <c r="K30" s="100"/>
      <c r="L30" s="100"/>
      <c r="M30" s="100"/>
      <c r="N30" s="100"/>
      <c r="O30" s="100"/>
      <c r="P30" s="100"/>
      <c r="Q30" s="100"/>
      <c r="R30" s="100"/>
      <c r="S30" s="100"/>
      <c r="T30" s="100"/>
    </row>
    <row r="31" spans="1:20" x14ac:dyDescent="0.2">
      <c r="A31" s="100"/>
      <c r="B31" s="100"/>
      <c r="C31" s="100"/>
      <c r="D31" s="100"/>
      <c r="E31" s="100"/>
      <c r="F31" s="100"/>
      <c r="G31" s="100"/>
      <c r="H31" s="100"/>
      <c r="I31" s="100"/>
      <c r="J31" s="100"/>
      <c r="K31" s="100"/>
      <c r="L31" s="100"/>
      <c r="M31" s="100"/>
      <c r="N31" s="100"/>
      <c r="O31" s="100"/>
      <c r="P31" s="100"/>
      <c r="Q31" s="100"/>
      <c r="R31" s="100"/>
      <c r="S31" s="100"/>
      <c r="T31" s="100"/>
    </row>
    <row r="32" spans="1:20" x14ac:dyDescent="0.2">
      <c r="A32" s="100"/>
      <c r="B32" s="100"/>
      <c r="C32" s="100"/>
      <c r="D32" s="100"/>
      <c r="E32" s="100"/>
      <c r="F32" s="100"/>
      <c r="G32" s="100"/>
      <c r="H32" s="100"/>
      <c r="I32" s="100"/>
      <c r="J32" s="100"/>
      <c r="K32" s="100"/>
      <c r="L32" s="100"/>
      <c r="M32" s="100"/>
      <c r="N32" s="100"/>
      <c r="O32" s="100"/>
      <c r="P32" s="100"/>
      <c r="Q32" s="100"/>
      <c r="R32" s="100"/>
      <c r="S32" s="100"/>
      <c r="T32" s="100"/>
    </row>
    <row r="33" spans="1:20" x14ac:dyDescent="0.2">
      <c r="A33" s="100"/>
      <c r="B33" s="100"/>
      <c r="C33" s="100"/>
      <c r="D33" s="100"/>
      <c r="E33" s="100"/>
      <c r="F33" s="100"/>
      <c r="G33" s="100"/>
      <c r="H33" s="100"/>
      <c r="I33" s="100"/>
      <c r="J33" s="100"/>
      <c r="K33" s="100"/>
      <c r="L33" s="100"/>
      <c r="M33" s="100"/>
      <c r="N33" s="100"/>
      <c r="O33" s="100"/>
      <c r="P33" s="100"/>
      <c r="Q33" s="100"/>
      <c r="R33" s="100"/>
      <c r="S33" s="100"/>
      <c r="T33" s="100"/>
    </row>
    <row r="34" spans="1:20" x14ac:dyDescent="0.2">
      <c r="A34" s="100"/>
      <c r="B34" s="100"/>
      <c r="C34" s="100"/>
      <c r="D34" s="100"/>
      <c r="E34" s="100"/>
      <c r="F34" s="100"/>
      <c r="G34" s="100"/>
      <c r="H34" s="100"/>
      <c r="I34" s="100"/>
      <c r="J34" s="100"/>
      <c r="K34" s="100"/>
      <c r="L34" s="100"/>
      <c r="M34" s="100"/>
      <c r="N34" s="100"/>
      <c r="O34" s="100"/>
      <c r="P34" s="100"/>
      <c r="Q34" s="100"/>
      <c r="R34" s="100"/>
      <c r="S34" s="100"/>
      <c r="T34" s="100"/>
    </row>
    <row r="35" spans="1:20" x14ac:dyDescent="0.2">
      <c r="A35" s="100"/>
      <c r="B35" s="100"/>
      <c r="C35" s="100"/>
      <c r="D35" s="100"/>
      <c r="E35" s="100"/>
      <c r="F35" s="100"/>
      <c r="G35" s="100"/>
      <c r="H35" s="100"/>
      <c r="I35" s="100"/>
      <c r="J35" s="100"/>
      <c r="K35" s="100"/>
      <c r="L35" s="100"/>
      <c r="M35" s="100"/>
      <c r="N35" s="100"/>
      <c r="O35" s="100"/>
      <c r="P35" s="100"/>
      <c r="Q35" s="100"/>
      <c r="R35" s="100"/>
      <c r="S35" s="100"/>
      <c r="T35" s="100"/>
    </row>
    <row r="36" spans="1:20" x14ac:dyDescent="0.2">
      <c r="A36" s="100"/>
      <c r="B36" s="100"/>
      <c r="C36" s="100"/>
      <c r="D36" s="100"/>
      <c r="E36" s="100"/>
      <c r="F36" s="100"/>
      <c r="G36" s="100"/>
      <c r="H36" s="100"/>
      <c r="I36" s="100"/>
      <c r="J36" s="100"/>
      <c r="K36" s="100"/>
      <c r="L36" s="100"/>
      <c r="M36" s="100"/>
      <c r="N36" s="100"/>
      <c r="O36" s="100"/>
      <c r="P36" s="100"/>
      <c r="Q36" s="100"/>
      <c r="R36" s="100"/>
      <c r="S36" s="100"/>
      <c r="T36" s="100"/>
    </row>
    <row r="37" spans="1:20" x14ac:dyDescent="0.2">
      <c r="A37" s="100"/>
      <c r="B37" s="100"/>
      <c r="C37" s="100"/>
      <c r="D37" s="100"/>
      <c r="E37" s="100"/>
      <c r="F37" s="100"/>
      <c r="G37" s="100"/>
      <c r="H37" s="100"/>
      <c r="I37" s="100"/>
      <c r="J37" s="100"/>
      <c r="K37" s="100"/>
      <c r="L37" s="100"/>
      <c r="M37" s="100"/>
      <c r="N37" s="100"/>
      <c r="O37" s="100"/>
      <c r="P37" s="100"/>
      <c r="Q37" s="100"/>
      <c r="R37" s="100"/>
      <c r="S37" s="100"/>
      <c r="T37" s="100"/>
    </row>
    <row r="38" spans="1:20" x14ac:dyDescent="0.2">
      <c r="A38" s="100"/>
      <c r="B38" s="100"/>
      <c r="C38" s="100"/>
      <c r="D38" s="100"/>
      <c r="E38" s="100"/>
      <c r="F38" s="100"/>
      <c r="G38" s="100"/>
      <c r="H38" s="100"/>
      <c r="I38" s="100"/>
      <c r="J38" s="100"/>
      <c r="K38" s="100"/>
      <c r="L38" s="100"/>
      <c r="M38" s="100"/>
      <c r="N38" s="100"/>
      <c r="O38" s="100"/>
      <c r="P38" s="100"/>
      <c r="Q38" s="100"/>
      <c r="R38" s="100"/>
      <c r="S38" s="100"/>
      <c r="T38" s="100"/>
    </row>
    <row r="39" spans="1:20" x14ac:dyDescent="0.2">
      <c r="A39" s="100"/>
      <c r="B39" s="100"/>
      <c r="C39" s="100"/>
      <c r="D39" s="100"/>
      <c r="E39" s="100"/>
      <c r="F39" s="100"/>
      <c r="G39" s="100"/>
      <c r="H39" s="100"/>
      <c r="I39" s="100"/>
      <c r="J39" s="100"/>
      <c r="K39" s="100"/>
      <c r="L39" s="100"/>
      <c r="M39" s="100"/>
      <c r="N39" s="100"/>
      <c r="O39" s="100"/>
      <c r="P39" s="100"/>
      <c r="Q39" s="100"/>
      <c r="R39" s="100"/>
      <c r="S39" s="100"/>
      <c r="T39" s="100"/>
    </row>
    <row r="40" spans="1:20" x14ac:dyDescent="0.2">
      <c r="A40" s="100"/>
      <c r="B40" s="100"/>
      <c r="C40" s="100"/>
      <c r="D40" s="100"/>
      <c r="E40" s="100"/>
      <c r="F40" s="100"/>
      <c r="G40" s="100"/>
      <c r="H40" s="100"/>
      <c r="I40" s="100"/>
      <c r="J40" s="100"/>
      <c r="K40" s="100"/>
      <c r="L40" s="100"/>
      <c r="M40" s="100"/>
      <c r="N40" s="100"/>
      <c r="O40" s="100"/>
      <c r="P40" s="100"/>
      <c r="Q40" s="100"/>
      <c r="R40" s="100"/>
      <c r="S40" s="100"/>
      <c r="T40" s="100"/>
    </row>
    <row r="41" spans="1:20" x14ac:dyDescent="0.2">
      <c r="A41" s="100"/>
      <c r="B41" s="100"/>
      <c r="C41" s="100"/>
      <c r="D41" s="100"/>
      <c r="E41" s="100"/>
      <c r="F41" s="100"/>
      <c r="G41" s="100"/>
      <c r="H41" s="100"/>
      <c r="I41" s="100"/>
      <c r="J41" s="100"/>
      <c r="K41" s="100"/>
      <c r="L41" s="100"/>
      <c r="M41" s="100"/>
      <c r="N41" s="100"/>
      <c r="O41" s="100"/>
      <c r="P41" s="100"/>
      <c r="Q41" s="100"/>
      <c r="R41" s="100"/>
      <c r="S41" s="100"/>
      <c r="T41" s="100"/>
    </row>
    <row r="42" spans="1:20" x14ac:dyDescent="0.2">
      <c r="A42" s="100"/>
      <c r="B42" s="100"/>
      <c r="C42" s="100"/>
      <c r="D42" s="100"/>
      <c r="E42" s="100"/>
      <c r="F42" s="100"/>
      <c r="G42" s="100"/>
      <c r="H42" s="100"/>
      <c r="I42" s="100"/>
      <c r="J42" s="100"/>
      <c r="K42" s="100"/>
      <c r="L42" s="100"/>
      <c r="M42" s="100"/>
      <c r="N42" s="100"/>
      <c r="O42" s="100"/>
      <c r="P42" s="100"/>
      <c r="Q42" s="100"/>
      <c r="R42" s="100"/>
      <c r="S42" s="100"/>
      <c r="T42" s="100"/>
    </row>
    <row r="43" spans="1:20" x14ac:dyDescent="0.2">
      <c r="A43" s="100"/>
      <c r="B43" s="100"/>
      <c r="C43" s="100"/>
      <c r="D43" s="100"/>
      <c r="E43" s="100"/>
      <c r="F43" s="100"/>
      <c r="G43" s="100"/>
      <c r="H43" s="100"/>
      <c r="I43" s="100"/>
      <c r="J43" s="100"/>
      <c r="K43" s="100"/>
      <c r="L43" s="100"/>
      <c r="M43" s="100"/>
      <c r="N43" s="100"/>
      <c r="O43" s="100"/>
      <c r="P43" s="100"/>
      <c r="Q43" s="100"/>
      <c r="R43" s="100"/>
      <c r="S43" s="100"/>
      <c r="T43" s="100"/>
    </row>
    <row r="44" spans="1:20" x14ac:dyDescent="0.2">
      <c r="A44" s="100"/>
      <c r="B44" s="100"/>
      <c r="C44" s="100"/>
      <c r="D44" s="100"/>
      <c r="E44" s="100"/>
      <c r="F44" s="100"/>
      <c r="G44" s="100"/>
      <c r="H44" s="100"/>
      <c r="I44" s="100"/>
      <c r="J44" s="100"/>
      <c r="K44" s="100"/>
      <c r="L44" s="100"/>
      <c r="M44" s="100"/>
      <c r="N44" s="100"/>
      <c r="O44" s="100"/>
      <c r="P44" s="100"/>
      <c r="Q44" s="100"/>
      <c r="R44" s="100"/>
      <c r="S44" s="100"/>
      <c r="T44" s="100"/>
    </row>
    <row r="45" spans="1:20" x14ac:dyDescent="0.2">
      <c r="A45" s="100"/>
      <c r="B45" s="100"/>
      <c r="C45" s="100"/>
      <c r="D45" s="100"/>
      <c r="E45" s="100"/>
      <c r="F45" s="100"/>
      <c r="G45" s="100"/>
      <c r="H45" s="100"/>
      <c r="I45" s="100"/>
      <c r="J45" s="100"/>
      <c r="K45" s="100"/>
      <c r="L45" s="100"/>
      <c r="M45" s="100"/>
      <c r="N45" s="100"/>
      <c r="O45" s="100"/>
      <c r="P45" s="100"/>
      <c r="Q45" s="100"/>
      <c r="R45" s="100"/>
      <c r="S45" s="100"/>
      <c r="T45" s="100"/>
    </row>
  </sheetData>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039CF1-985B-9045-A754-AB4E6D479462}">
  <dimension ref="B1:J47"/>
  <sheetViews>
    <sheetView showGridLines="0" topLeftCell="A37" zoomScale="200" workbookViewId="0"/>
  </sheetViews>
  <sheetFormatPr baseColWidth="10" defaultRowHeight="16" x14ac:dyDescent="0.2"/>
  <cols>
    <col min="2" max="2" width="25" style="1" customWidth="1"/>
    <col min="3" max="3" width="13.1640625" bestFit="1" customWidth="1"/>
    <col min="4" max="4" width="11.83203125" bestFit="1" customWidth="1"/>
    <col min="5" max="5" width="16.5" customWidth="1"/>
    <col min="6" max="6" width="11.83203125" bestFit="1" customWidth="1"/>
    <col min="7" max="7" width="11" bestFit="1" customWidth="1"/>
    <col min="8" max="9" width="11.83203125" bestFit="1" customWidth="1"/>
    <col min="10" max="10" width="13.1640625" bestFit="1" customWidth="1"/>
  </cols>
  <sheetData>
    <row r="1" spans="2:10" x14ac:dyDescent="0.2">
      <c r="B1" s="2"/>
      <c r="C1" s="652" t="s">
        <v>17</v>
      </c>
      <c r="D1" s="652"/>
      <c r="E1" s="652"/>
      <c r="F1" s="652"/>
      <c r="G1" s="652"/>
      <c r="H1" s="652"/>
      <c r="I1" s="652"/>
      <c r="J1" s="652"/>
    </row>
    <row r="2" spans="2:10" x14ac:dyDescent="0.2">
      <c r="B2" s="3" t="s">
        <v>21</v>
      </c>
      <c r="C2" s="4" t="s">
        <v>0</v>
      </c>
      <c r="D2" s="4" t="s">
        <v>1</v>
      </c>
      <c r="E2" s="4" t="s">
        <v>2</v>
      </c>
      <c r="F2" s="4" t="s">
        <v>3</v>
      </c>
      <c r="G2" s="4" t="s">
        <v>4</v>
      </c>
      <c r="H2" s="4" t="s">
        <v>5</v>
      </c>
      <c r="I2" s="4" t="s">
        <v>6</v>
      </c>
      <c r="J2" s="4" t="s">
        <v>7</v>
      </c>
    </row>
    <row r="3" spans="2:10" x14ac:dyDescent="0.2">
      <c r="B3" s="353">
        <v>1128000000</v>
      </c>
      <c r="C3" s="70"/>
      <c r="D3" s="69"/>
      <c r="E3" s="70"/>
      <c r="F3" s="70"/>
      <c r="G3" s="70"/>
      <c r="H3" s="70"/>
      <c r="I3" s="70"/>
      <c r="J3" s="140"/>
    </row>
    <row r="4" spans="2:10" x14ac:dyDescent="0.2">
      <c r="B4" s="354" t="s">
        <v>9</v>
      </c>
      <c r="C4" s="70"/>
      <c r="D4" s="70"/>
      <c r="E4" s="69"/>
      <c r="F4" s="70"/>
      <c r="G4" s="70"/>
      <c r="H4" s="70"/>
      <c r="I4" s="70"/>
      <c r="J4" s="70"/>
    </row>
    <row r="5" spans="2:10" ht="25" x14ac:dyDescent="0.2">
      <c r="B5" s="354" t="s">
        <v>10</v>
      </c>
      <c r="C5" s="69"/>
      <c r="D5" s="69"/>
      <c r="E5" s="69"/>
      <c r="F5" s="69"/>
      <c r="G5" s="69"/>
      <c r="H5" s="69"/>
      <c r="I5" s="69"/>
      <c r="J5" s="69"/>
    </row>
    <row r="6" spans="2:10" ht="25" x14ac:dyDescent="0.2">
      <c r="B6" s="354" t="s">
        <v>11</v>
      </c>
      <c r="C6" s="69"/>
      <c r="D6" s="69"/>
      <c r="E6" s="69"/>
      <c r="F6" s="69"/>
      <c r="G6" s="69"/>
      <c r="H6" s="69"/>
      <c r="I6" s="69"/>
      <c r="J6" s="69"/>
    </row>
    <row r="7" spans="2:10" x14ac:dyDescent="0.2">
      <c r="B7" s="354" t="s">
        <v>12</v>
      </c>
      <c r="C7" s="69"/>
      <c r="D7" s="70"/>
      <c r="E7" s="69"/>
      <c r="F7" s="70"/>
      <c r="G7" s="70"/>
      <c r="H7" s="70"/>
      <c r="I7" s="70"/>
      <c r="J7" s="70"/>
    </row>
    <row r="8" spans="2:10" x14ac:dyDescent="0.2">
      <c r="B8" s="354" t="s">
        <v>13</v>
      </c>
      <c r="C8" s="69"/>
      <c r="D8" s="69"/>
      <c r="E8" s="69"/>
      <c r="F8" s="69"/>
      <c r="G8" s="69"/>
      <c r="H8" s="69"/>
      <c r="I8" s="69"/>
      <c r="J8" s="69"/>
    </row>
    <row r="9" spans="2:10" ht="25" x14ac:dyDescent="0.2">
      <c r="B9" s="354" t="s">
        <v>14</v>
      </c>
      <c r="C9" s="69"/>
      <c r="D9" s="69"/>
      <c r="E9" s="69"/>
      <c r="F9" s="69"/>
      <c r="G9" s="69"/>
      <c r="H9" s="69"/>
      <c r="I9" s="69"/>
      <c r="J9" s="69"/>
    </row>
    <row r="10" spans="2:10" x14ac:dyDescent="0.2">
      <c r="B10" s="354" t="s">
        <v>15</v>
      </c>
      <c r="C10" s="70"/>
      <c r="D10" s="70"/>
      <c r="E10" s="69"/>
      <c r="F10" s="70"/>
      <c r="G10" s="70"/>
      <c r="H10" s="70"/>
      <c r="I10" s="70"/>
      <c r="J10" s="70"/>
    </row>
    <row r="11" spans="2:10" x14ac:dyDescent="0.2">
      <c r="B11" s="354" t="s">
        <v>16</v>
      </c>
      <c r="C11" s="70"/>
      <c r="D11" s="70"/>
      <c r="E11" s="69"/>
      <c r="F11" s="70"/>
      <c r="G11" s="70"/>
      <c r="H11" s="70"/>
      <c r="I11" s="70"/>
      <c r="J11" s="69"/>
    </row>
    <row r="13" spans="2:10" x14ac:dyDescent="0.2">
      <c r="B13" s="2"/>
      <c r="C13" s="652" t="s">
        <v>18</v>
      </c>
      <c r="D13" s="652"/>
      <c r="E13" s="652"/>
      <c r="F13" s="652"/>
      <c r="G13" s="652"/>
      <c r="H13" s="652"/>
      <c r="I13" s="652"/>
      <c r="J13" s="652"/>
    </row>
    <row r="14" spans="2:10" x14ac:dyDescent="0.2">
      <c r="B14" s="3" t="s">
        <v>21</v>
      </c>
      <c r="C14" s="4" t="s">
        <v>0</v>
      </c>
      <c r="D14" s="4" t="s">
        <v>1</v>
      </c>
      <c r="E14" s="4" t="s">
        <v>2</v>
      </c>
      <c r="F14" s="4" t="s">
        <v>3</v>
      </c>
      <c r="G14" s="4" t="s">
        <v>4</v>
      </c>
      <c r="H14" s="4" t="s">
        <v>5</v>
      </c>
      <c r="I14" s="4" t="s">
        <v>6</v>
      </c>
      <c r="J14" s="4" t="s">
        <v>7</v>
      </c>
    </row>
    <row r="15" spans="2:10" x14ac:dyDescent="0.2">
      <c r="B15" s="354" t="s">
        <v>8</v>
      </c>
      <c r="C15" s="70"/>
      <c r="D15" s="70"/>
      <c r="E15" s="69"/>
      <c r="F15" s="70"/>
      <c r="G15" s="70"/>
      <c r="H15" s="70"/>
      <c r="I15" s="70"/>
      <c r="J15" s="70"/>
    </row>
    <row r="16" spans="2:10" x14ac:dyDescent="0.2">
      <c r="B16" s="354" t="s">
        <v>9</v>
      </c>
      <c r="C16" s="70"/>
      <c r="D16" s="70"/>
      <c r="E16" s="69"/>
      <c r="F16" s="70"/>
      <c r="G16" s="70"/>
      <c r="H16" s="70"/>
      <c r="I16" s="70"/>
      <c r="J16" s="70"/>
    </row>
    <row r="17" spans="2:10" ht="25" x14ac:dyDescent="0.2">
      <c r="B17" s="354" t="s">
        <v>10</v>
      </c>
      <c r="C17" s="70"/>
      <c r="D17" s="69"/>
      <c r="E17" s="69"/>
      <c r="F17" s="70"/>
      <c r="G17" s="69"/>
      <c r="H17" s="69"/>
      <c r="I17" s="69"/>
      <c r="J17" s="69"/>
    </row>
    <row r="18" spans="2:10" ht="25" x14ac:dyDescent="0.2">
      <c r="B18" s="354" t="s">
        <v>11</v>
      </c>
      <c r="C18" s="70"/>
      <c r="D18" s="69"/>
      <c r="E18" s="69"/>
      <c r="F18" s="70"/>
      <c r="G18" s="69"/>
      <c r="H18" s="69"/>
      <c r="I18" s="69"/>
      <c r="J18" s="69"/>
    </row>
    <row r="19" spans="2:10" x14ac:dyDescent="0.2">
      <c r="B19" s="354" t="s">
        <v>12</v>
      </c>
      <c r="C19" s="69"/>
      <c r="D19" s="70"/>
      <c r="E19" s="69"/>
      <c r="F19" s="70"/>
      <c r="G19" s="70"/>
      <c r="H19" s="70"/>
      <c r="I19" s="70"/>
      <c r="J19" s="70"/>
    </row>
    <row r="20" spans="2:10" x14ac:dyDescent="0.2">
      <c r="B20" s="354" t="s">
        <v>13</v>
      </c>
      <c r="C20" s="69"/>
      <c r="D20" s="69"/>
      <c r="E20" s="69"/>
      <c r="F20" s="69"/>
      <c r="G20" s="69"/>
      <c r="H20" s="69"/>
      <c r="I20" s="69"/>
      <c r="J20" s="69"/>
    </row>
    <row r="21" spans="2:10" ht="25" x14ac:dyDescent="0.2">
      <c r="B21" s="354" t="s">
        <v>14</v>
      </c>
      <c r="C21" s="69"/>
      <c r="D21" s="69"/>
      <c r="E21" s="69"/>
      <c r="F21" s="69"/>
      <c r="G21" s="69"/>
      <c r="H21" s="69"/>
      <c r="I21" s="69"/>
      <c r="J21" s="69"/>
    </row>
    <row r="22" spans="2:10" x14ac:dyDescent="0.2">
      <c r="B22" s="354" t="s">
        <v>15</v>
      </c>
      <c r="C22" s="70"/>
      <c r="D22" s="70"/>
      <c r="E22" s="69"/>
      <c r="F22" s="70"/>
      <c r="G22" s="70"/>
      <c r="H22" s="70"/>
      <c r="I22" s="70"/>
      <c r="J22" s="70"/>
    </row>
    <row r="23" spans="2:10" x14ac:dyDescent="0.2">
      <c r="B23" s="354" t="s">
        <v>16</v>
      </c>
      <c r="C23" s="70"/>
      <c r="D23" s="70"/>
      <c r="E23" s="69"/>
      <c r="F23" s="70"/>
      <c r="G23" s="70"/>
      <c r="H23" s="70"/>
      <c r="I23" s="70"/>
      <c r="J23" s="70"/>
    </row>
    <row r="24" spans="2:10" x14ac:dyDescent="0.2">
      <c r="B24" s="354" t="s">
        <v>272</v>
      </c>
      <c r="C24" s="69"/>
      <c r="D24" s="69"/>
      <c r="E24" s="69"/>
      <c r="F24" s="69"/>
      <c r="G24" s="69"/>
      <c r="H24" s="69"/>
      <c r="I24" s="69"/>
      <c r="J24" s="69"/>
    </row>
    <row r="25" spans="2:10" x14ac:dyDescent="0.2">
      <c r="B25" s="2"/>
      <c r="C25" s="652" t="s">
        <v>19</v>
      </c>
      <c r="D25" s="652"/>
      <c r="E25" s="652"/>
      <c r="F25" s="652"/>
      <c r="G25" s="652"/>
      <c r="H25" s="652"/>
      <c r="I25" s="652"/>
      <c r="J25" s="652"/>
    </row>
    <row r="26" spans="2:10" x14ac:dyDescent="0.2">
      <c r="B26" s="3" t="s">
        <v>21</v>
      </c>
      <c r="C26" s="4" t="s">
        <v>0</v>
      </c>
      <c r="D26" s="4" t="s">
        <v>1</v>
      </c>
      <c r="E26" s="4" t="s">
        <v>2</v>
      </c>
      <c r="F26" s="4" t="s">
        <v>3</v>
      </c>
      <c r="G26" s="4" t="s">
        <v>4</v>
      </c>
      <c r="H26" s="4" t="s">
        <v>5</v>
      </c>
      <c r="I26" s="4" t="s">
        <v>6</v>
      </c>
      <c r="J26" s="4" t="s">
        <v>7</v>
      </c>
    </row>
    <row r="27" spans="2:10" x14ac:dyDescent="0.2">
      <c r="B27" s="354" t="s">
        <v>8</v>
      </c>
      <c r="C27" s="70"/>
      <c r="D27" s="70"/>
      <c r="E27" s="69"/>
      <c r="F27" s="70"/>
      <c r="G27" s="70"/>
      <c r="H27" s="70"/>
      <c r="I27" s="70"/>
      <c r="J27" s="70"/>
    </row>
    <row r="28" spans="2:10" x14ac:dyDescent="0.2">
      <c r="B28" s="354" t="s">
        <v>9</v>
      </c>
      <c r="C28" s="70"/>
      <c r="D28" s="70"/>
      <c r="E28" s="69"/>
      <c r="F28" s="70"/>
      <c r="G28" s="70"/>
      <c r="H28" s="70"/>
      <c r="I28" s="70"/>
      <c r="J28" s="70"/>
    </row>
    <row r="29" spans="2:10" ht="25" x14ac:dyDescent="0.2">
      <c r="B29" s="354" t="s">
        <v>10</v>
      </c>
      <c r="C29" s="70"/>
      <c r="D29" s="70"/>
      <c r="E29" s="69"/>
      <c r="F29" s="69"/>
      <c r="G29" s="69"/>
      <c r="H29" s="70"/>
      <c r="I29" s="69"/>
      <c r="J29" s="70"/>
    </row>
    <row r="30" spans="2:10" ht="25" x14ac:dyDescent="0.2">
      <c r="B30" s="354" t="s">
        <v>11</v>
      </c>
      <c r="C30" s="70"/>
      <c r="D30" s="70"/>
      <c r="E30" s="69"/>
      <c r="F30" s="69"/>
      <c r="G30" s="69"/>
      <c r="H30" s="70"/>
      <c r="I30" s="69"/>
      <c r="J30" s="70"/>
    </row>
    <row r="31" spans="2:10" x14ac:dyDescent="0.2">
      <c r="B31" s="354" t="s">
        <v>12</v>
      </c>
      <c r="C31" s="69"/>
      <c r="D31" s="70"/>
      <c r="E31" s="69"/>
      <c r="F31" s="70"/>
      <c r="G31" s="70"/>
      <c r="H31" s="70"/>
      <c r="I31" s="70"/>
      <c r="J31" s="70"/>
    </row>
    <row r="32" spans="2:10" x14ac:dyDescent="0.2">
      <c r="B32" s="354" t="s">
        <v>13</v>
      </c>
      <c r="C32" s="69"/>
      <c r="D32" s="69"/>
      <c r="E32" s="69"/>
      <c r="F32" s="69"/>
      <c r="G32" s="69"/>
      <c r="H32" s="69"/>
      <c r="I32" s="69"/>
      <c r="J32" s="69"/>
    </row>
    <row r="33" spans="2:10" ht="25" x14ac:dyDescent="0.2">
      <c r="B33" s="354" t="s">
        <v>14</v>
      </c>
      <c r="C33" s="69"/>
      <c r="D33" s="70"/>
      <c r="E33" s="69"/>
      <c r="F33" s="69"/>
      <c r="G33" s="69"/>
      <c r="H33" s="70"/>
      <c r="I33" s="69"/>
      <c r="J33" s="70"/>
    </row>
    <row r="34" spans="2:10" x14ac:dyDescent="0.2">
      <c r="B34" s="354" t="s">
        <v>15</v>
      </c>
      <c r="C34" s="70"/>
      <c r="D34" s="70"/>
      <c r="E34" s="69"/>
      <c r="F34" s="70"/>
      <c r="G34" s="70"/>
      <c r="H34" s="70"/>
      <c r="I34" s="70"/>
      <c r="J34" s="70"/>
    </row>
    <row r="35" spans="2:10" x14ac:dyDescent="0.2">
      <c r="B35" s="354" t="s">
        <v>16</v>
      </c>
      <c r="C35" s="70"/>
      <c r="D35" s="70"/>
      <c r="E35" s="69"/>
      <c r="F35" s="70"/>
      <c r="G35" s="70"/>
      <c r="H35" s="70"/>
      <c r="I35" s="70"/>
      <c r="J35" s="70"/>
    </row>
    <row r="36" spans="2:10" x14ac:dyDescent="0.2">
      <c r="B36" s="354" t="s">
        <v>272</v>
      </c>
      <c r="C36" s="69"/>
      <c r="D36" s="69"/>
      <c r="E36" s="69"/>
      <c r="F36" s="69"/>
      <c r="G36" s="69"/>
      <c r="H36" s="69"/>
      <c r="I36" s="69"/>
      <c r="J36" s="69"/>
    </row>
    <row r="37" spans="2:10" x14ac:dyDescent="0.2">
      <c r="B37" s="2"/>
      <c r="C37" s="652" t="s">
        <v>20</v>
      </c>
      <c r="D37" s="652"/>
      <c r="E37" s="652"/>
      <c r="F37" s="652"/>
      <c r="G37" s="652"/>
      <c r="H37" s="652"/>
      <c r="I37" s="652"/>
      <c r="J37" s="652"/>
    </row>
    <row r="38" spans="2:10" x14ac:dyDescent="0.2">
      <c r="B38" s="3" t="s">
        <v>21</v>
      </c>
      <c r="C38" s="4" t="s">
        <v>0</v>
      </c>
      <c r="D38" s="4" t="s">
        <v>1</v>
      </c>
      <c r="E38" s="4" t="s">
        <v>2</v>
      </c>
      <c r="F38" s="4" t="s">
        <v>3</v>
      </c>
      <c r="G38" s="4" t="s">
        <v>4</v>
      </c>
      <c r="H38" s="4" t="s">
        <v>5</v>
      </c>
      <c r="I38" s="4" t="s">
        <v>6</v>
      </c>
      <c r="J38" s="4" t="s">
        <v>7</v>
      </c>
    </row>
    <row r="39" spans="2:10" x14ac:dyDescent="0.2">
      <c r="B39" s="116" t="s">
        <v>8</v>
      </c>
      <c r="C39" s="114"/>
      <c r="D39" s="114"/>
      <c r="E39" s="113"/>
      <c r="F39" s="114"/>
      <c r="G39" s="114"/>
      <c r="H39" s="114"/>
      <c r="I39" s="114"/>
      <c r="J39" s="114"/>
    </row>
    <row r="40" spans="2:10" x14ac:dyDescent="0.2">
      <c r="B40" s="116" t="s">
        <v>9</v>
      </c>
      <c r="C40" s="114"/>
      <c r="D40" s="114"/>
      <c r="E40" s="113"/>
      <c r="F40" s="114"/>
      <c r="G40" s="114"/>
      <c r="H40" s="114"/>
      <c r="I40" s="114"/>
      <c r="J40" s="114"/>
    </row>
    <row r="41" spans="2:10" ht="25" x14ac:dyDescent="0.2">
      <c r="B41" s="116" t="s">
        <v>10</v>
      </c>
      <c r="C41" s="114"/>
      <c r="D41" s="114"/>
      <c r="E41" s="113"/>
      <c r="F41" s="113"/>
      <c r="G41" s="113"/>
      <c r="H41" s="114"/>
      <c r="I41" s="114"/>
      <c r="J41" s="114"/>
    </row>
    <row r="42" spans="2:10" ht="25" x14ac:dyDescent="0.2">
      <c r="B42" s="116" t="s">
        <v>11</v>
      </c>
      <c r="C42" s="114"/>
      <c r="D42" s="114"/>
      <c r="E42" s="113"/>
      <c r="F42" s="113"/>
      <c r="G42" s="113"/>
      <c r="H42" s="114"/>
      <c r="I42" s="114"/>
      <c r="J42" s="114"/>
    </row>
    <row r="43" spans="2:10" x14ac:dyDescent="0.2">
      <c r="B43" s="116" t="s">
        <v>12</v>
      </c>
      <c r="C43" s="113"/>
      <c r="D43" s="114"/>
      <c r="E43" s="113"/>
      <c r="F43" s="114"/>
      <c r="G43" s="114"/>
      <c r="H43" s="114"/>
      <c r="I43" s="114"/>
      <c r="J43" s="114"/>
    </row>
    <row r="44" spans="2:10" x14ac:dyDescent="0.2">
      <c r="B44" s="116" t="s">
        <v>13</v>
      </c>
      <c r="C44" s="113"/>
      <c r="D44" s="113"/>
      <c r="E44" s="113"/>
      <c r="F44" s="113"/>
      <c r="G44" s="113"/>
      <c r="H44" s="113"/>
      <c r="I44" s="113"/>
      <c r="J44" s="113"/>
    </row>
    <row r="45" spans="2:10" ht="25" x14ac:dyDescent="0.2">
      <c r="B45" s="116" t="s">
        <v>14</v>
      </c>
      <c r="C45" s="114"/>
      <c r="D45" s="114"/>
      <c r="E45" s="113"/>
      <c r="F45" s="113"/>
      <c r="G45" s="113"/>
      <c r="H45" s="114"/>
      <c r="I45" s="113"/>
      <c r="J45" s="114"/>
    </row>
    <row r="46" spans="2:10" x14ac:dyDescent="0.2">
      <c r="B46" s="116" t="s">
        <v>15</v>
      </c>
      <c r="C46" s="114"/>
      <c r="D46" s="114"/>
      <c r="E46" s="113"/>
      <c r="F46" s="114"/>
      <c r="G46" s="114"/>
      <c r="H46" s="114"/>
      <c r="I46" s="114"/>
      <c r="J46" s="114"/>
    </row>
    <row r="47" spans="2:10" x14ac:dyDescent="0.2">
      <c r="B47" s="116" t="s">
        <v>16</v>
      </c>
      <c r="C47" s="114"/>
      <c r="D47" s="114"/>
      <c r="E47" s="113"/>
      <c r="F47" s="114"/>
      <c r="G47" s="114"/>
      <c r="H47" s="114"/>
      <c r="I47" s="114"/>
      <c r="J47" s="114"/>
    </row>
  </sheetData>
  <mergeCells count="4">
    <mergeCell ref="C1:J1"/>
    <mergeCell ref="C13:J13"/>
    <mergeCell ref="C25:J25"/>
    <mergeCell ref="C37:J37"/>
  </mergeCell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26E341-0544-A849-967F-0E3D8E57539B}">
  <dimension ref="A4:L44"/>
  <sheetViews>
    <sheetView topLeftCell="A2" zoomScale="113" workbookViewId="0"/>
  </sheetViews>
  <sheetFormatPr baseColWidth="10" defaultRowHeight="16" x14ac:dyDescent="0.2"/>
  <cols>
    <col min="1" max="1" width="18" customWidth="1"/>
    <col min="2" max="5" width="14.33203125" style="1" customWidth="1"/>
    <col min="6" max="6" width="15.83203125" style="1" customWidth="1"/>
    <col min="7" max="7" width="18.33203125" style="1" customWidth="1"/>
    <col min="8" max="11" width="14.33203125" style="1" customWidth="1"/>
    <col min="12" max="12" width="15.83203125" style="1" customWidth="1"/>
  </cols>
  <sheetData>
    <row r="4" spans="1:12" x14ac:dyDescent="0.2">
      <c r="A4" s="71"/>
      <c r="B4" s="653" t="s">
        <v>184</v>
      </c>
      <c r="C4" s="653"/>
      <c r="D4" s="653"/>
      <c r="E4" s="653"/>
      <c r="F4" s="653"/>
      <c r="G4" s="653"/>
      <c r="H4" s="653"/>
      <c r="I4" s="653"/>
      <c r="J4" s="653"/>
      <c r="K4" s="653"/>
      <c r="L4" s="653"/>
    </row>
    <row r="5" spans="1:12" ht="95" customHeight="1" x14ac:dyDescent="0.2">
      <c r="A5" s="72" t="s">
        <v>22</v>
      </c>
      <c r="B5" s="72" t="s">
        <v>23</v>
      </c>
      <c r="C5" s="72" t="s">
        <v>24</v>
      </c>
      <c r="D5" s="72" t="s">
        <v>25</v>
      </c>
      <c r="E5" s="72" t="s">
        <v>26</v>
      </c>
      <c r="F5" s="72" t="s">
        <v>27</v>
      </c>
      <c r="G5" s="72" t="s">
        <v>28</v>
      </c>
      <c r="H5" s="72" t="s">
        <v>29</v>
      </c>
      <c r="I5" s="72" t="s">
        <v>30</v>
      </c>
      <c r="J5" s="72" t="s">
        <v>31</v>
      </c>
      <c r="K5" s="72" t="s">
        <v>32</v>
      </c>
      <c r="L5" s="72" t="s">
        <v>33</v>
      </c>
    </row>
    <row r="6" spans="1:12" x14ac:dyDescent="0.2">
      <c r="A6" s="71" t="s">
        <v>34</v>
      </c>
      <c r="B6" s="70"/>
      <c r="C6" s="70"/>
      <c r="D6" s="70"/>
      <c r="E6" s="70"/>
      <c r="F6" s="70"/>
      <c r="G6" s="70"/>
      <c r="H6" s="70"/>
      <c r="I6" s="70"/>
      <c r="J6" s="74"/>
      <c r="K6" s="73"/>
      <c r="L6" s="73"/>
    </row>
    <row r="7" spans="1:12" x14ac:dyDescent="0.2">
      <c r="A7" s="71" t="s">
        <v>35</v>
      </c>
      <c r="B7" s="70"/>
      <c r="C7" s="70"/>
      <c r="D7" s="70"/>
      <c r="E7" s="70"/>
      <c r="F7" s="70"/>
      <c r="G7" s="70"/>
      <c r="H7" s="70"/>
      <c r="I7" s="70"/>
      <c r="J7" s="69"/>
      <c r="K7" s="69"/>
      <c r="L7" s="69"/>
    </row>
    <row r="8" spans="1:12" x14ac:dyDescent="0.2">
      <c r="A8" s="71" t="s">
        <v>36</v>
      </c>
      <c r="B8" s="70"/>
      <c r="C8" s="70"/>
      <c r="D8" s="70"/>
      <c r="E8" s="70"/>
      <c r="F8" s="70"/>
      <c r="G8" s="70"/>
      <c r="H8" s="70"/>
      <c r="I8" s="70"/>
      <c r="J8" s="69"/>
      <c r="K8" s="69"/>
      <c r="L8" s="69"/>
    </row>
    <row r="9" spans="1:12" x14ac:dyDescent="0.2">
      <c r="A9" s="71" t="s">
        <v>37</v>
      </c>
      <c r="B9" s="70"/>
      <c r="C9" s="70"/>
      <c r="D9" s="70"/>
      <c r="E9" s="70"/>
      <c r="F9" s="70"/>
      <c r="G9" s="70"/>
      <c r="H9" s="70"/>
      <c r="I9" s="70"/>
      <c r="J9" s="69"/>
      <c r="K9" s="69"/>
      <c r="L9" s="69"/>
    </row>
    <row r="11" spans="1:12" x14ac:dyDescent="0.2">
      <c r="A11" s="71"/>
      <c r="B11" s="653" t="s">
        <v>185</v>
      </c>
      <c r="C11" s="653"/>
      <c r="D11" s="653"/>
      <c r="E11" s="653"/>
      <c r="F11" s="653"/>
      <c r="G11" s="653"/>
      <c r="H11" s="653"/>
      <c r="I11" s="653"/>
      <c r="J11" s="653"/>
      <c r="K11" s="653"/>
      <c r="L11" s="653"/>
    </row>
    <row r="12" spans="1:12" ht="102" x14ac:dyDescent="0.2">
      <c r="A12" s="72" t="s">
        <v>22</v>
      </c>
      <c r="B12" s="72" t="s">
        <v>23</v>
      </c>
      <c r="C12" s="72" t="s">
        <v>24</v>
      </c>
      <c r="D12" s="72" t="s">
        <v>25</v>
      </c>
      <c r="E12" s="72" t="s">
        <v>26</v>
      </c>
      <c r="F12" s="72" t="s">
        <v>27</v>
      </c>
      <c r="G12" s="72" t="s">
        <v>28</v>
      </c>
      <c r="H12" s="72" t="s">
        <v>29</v>
      </c>
      <c r="I12" s="72" t="s">
        <v>30</v>
      </c>
      <c r="J12" s="72" t="s">
        <v>31</v>
      </c>
      <c r="K12" s="72" t="s">
        <v>32</v>
      </c>
      <c r="L12" s="72" t="s">
        <v>33</v>
      </c>
    </row>
    <row r="13" spans="1:12" x14ac:dyDescent="0.2">
      <c r="A13" s="71" t="s">
        <v>34</v>
      </c>
      <c r="B13" s="70"/>
      <c r="C13" s="70"/>
      <c r="D13" s="70"/>
      <c r="E13" s="70"/>
      <c r="F13" s="70"/>
      <c r="G13" s="70"/>
      <c r="H13" s="70"/>
      <c r="I13" s="70"/>
      <c r="J13" s="69"/>
      <c r="K13" s="69"/>
      <c r="L13" s="69"/>
    </row>
    <row r="14" spans="1:12" x14ac:dyDescent="0.2">
      <c r="A14" s="71" t="s">
        <v>35</v>
      </c>
      <c r="B14" s="70"/>
      <c r="C14" s="70"/>
      <c r="D14" s="70"/>
      <c r="E14" s="70"/>
      <c r="F14" s="70"/>
      <c r="G14" s="70"/>
      <c r="H14" s="70"/>
      <c r="I14" s="70"/>
      <c r="J14" s="69"/>
      <c r="K14" s="69"/>
      <c r="L14" s="69"/>
    </row>
    <row r="15" spans="1:12" x14ac:dyDescent="0.2">
      <c r="A15" s="71" t="s">
        <v>36</v>
      </c>
      <c r="B15" s="70"/>
      <c r="C15" s="70"/>
      <c r="D15" s="70"/>
      <c r="E15" s="70"/>
      <c r="F15" s="70"/>
      <c r="G15" s="70"/>
      <c r="H15" s="70"/>
      <c r="I15" s="70"/>
      <c r="J15" s="69"/>
      <c r="K15" s="69"/>
      <c r="L15" s="69"/>
    </row>
    <row r="16" spans="1:12" x14ac:dyDescent="0.2">
      <c r="A16" s="71" t="s">
        <v>37</v>
      </c>
      <c r="B16" s="70"/>
      <c r="C16" s="70"/>
      <c r="D16" s="70"/>
      <c r="E16" s="70"/>
      <c r="F16" s="70"/>
      <c r="G16" s="70"/>
      <c r="H16" s="70"/>
      <c r="I16" s="70"/>
      <c r="J16" s="69"/>
      <c r="K16" s="69"/>
      <c r="L16" s="69"/>
    </row>
    <row r="18" spans="1:12" x14ac:dyDescent="0.2">
      <c r="A18" s="71"/>
      <c r="B18" s="653" t="s">
        <v>38</v>
      </c>
      <c r="C18" s="653"/>
      <c r="D18" s="653"/>
      <c r="E18" s="653"/>
      <c r="F18" s="653"/>
      <c r="G18" s="653"/>
      <c r="H18" s="653"/>
      <c r="I18" s="653"/>
      <c r="J18" s="653"/>
      <c r="K18" s="653"/>
      <c r="L18" s="653"/>
    </row>
    <row r="19" spans="1:12" ht="102" x14ac:dyDescent="0.2">
      <c r="A19" s="72" t="s">
        <v>22</v>
      </c>
      <c r="B19" s="72" t="s">
        <v>23</v>
      </c>
      <c r="C19" s="72" t="s">
        <v>24</v>
      </c>
      <c r="D19" s="72" t="s">
        <v>25</v>
      </c>
      <c r="E19" s="72" t="s">
        <v>26</v>
      </c>
      <c r="F19" s="72" t="s">
        <v>27</v>
      </c>
      <c r="G19" s="72" t="s">
        <v>28</v>
      </c>
      <c r="H19" s="72" t="s">
        <v>29</v>
      </c>
      <c r="I19" s="72" t="s">
        <v>30</v>
      </c>
      <c r="J19" s="72" t="s">
        <v>32</v>
      </c>
      <c r="K19" s="72" t="s">
        <v>33</v>
      </c>
      <c r="L19"/>
    </row>
    <row r="20" spans="1:12" x14ac:dyDescent="0.2">
      <c r="A20" s="71" t="s">
        <v>34</v>
      </c>
      <c r="B20" s="70"/>
      <c r="C20" s="70"/>
      <c r="D20" s="70"/>
      <c r="E20" s="70"/>
      <c r="F20" s="70"/>
      <c r="G20" s="70"/>
      <c r="H20" s="70"/>
      <c r="I20" s="70"/>
      <c r="J20" s="69"/>
      <c r="K20" s="69"/>
      <c r="L20"/>
    </row>
    <row r="21" spans="1:12" x14ac:dyDescent="0.2">
      <c r="A21" s="71" t="s">
        <v>35</v>
      </c>
      <c r="B21" s="70"/>
      <c r="C21" s="70"/>
      <c r="D21" s="70"/>
      <c r="E21" s="70"/>
      <c r="F21" s="70"/>
      <c r="G21" s="70"/>
      <c r="H21" s="70"/>
      <c r="I21" s="70"/>
      <c r="J21" s="69"/>
      <c r="K21" s="69"/>
      <c r="L21"/>
    </row>
    <row r="22" spans="1:12" x14ac:dyDescent="0.2">
      <c r="A22" s="71" t="s">
        <v>36</v>
      </c>
      <c r="B22" s="70"/>
      <c r="C22" s="70"/>
      <c r="D22" s="70"/>
      <c r="E22" s="70"/>
      <c r="F22" s="70"/>
      <c r="G22" s="70"/>
      <c r="H22" s="70"/>
      <c r="I22" s="70"/>
      <c r="J22" s="69"/>
      <c r="K22" s="69"/>
      <c r="L22"/>
    </row>
    <row r="23" spans="1:12" x14ac:dyDescent="0.2">
      <c r="A23" s="71" t="s">
        <v>37</v>
      </c>
      <c r="B23" s="70"/>
      <c r="C23" s="70"/>
      <c r="D23" s="70"/>
      <c r="E23" s="70"/>
      <c r="F23" s="70"/>
      <c r="G23" s="70"/>
      <c r="H23" s="70"/>
      <c r="I23" s="70"/>
      <c r="J23" s="69"/>
      <c r="K23" s="69"/>
      <c r="L23"/>
    </row>
    <row r="25" spans="1:12" x14ac:dyDescent="0.2">
      <c r="A25" s="71"/>
      <c r="B25" s="653" t="s">
        <v>186</v>
      </c>
      <c r="C25" s="653"/>
      <c r="D25" s="653"/>
      <c r="E25" s="653"/>
      <c r="F25" s="653"/>
      <c r="G25" s="653"/>
      <c r="H25" s="653"/>
      <c r="I25" s="653"/>
      <c r="J25" s="653"/>
      <c r="K25" s="653"/>
      <c r="L25" s="653"/>
    </row>
    <row r="26" spans="1:12" ht="102" x14ac:dyDescent="0.2">
      <c r="A26" s="72" t="s">
        <v>22</v>
      </c>
      <c r="B26" s="72" t="s">
        <v>23</v>
      </c>
      <c r="C26" s="72" t="s">
        <v>24</v>
      </c>
      <c r="D26" s="72" t="s">
        <v>25</v>
      </c>
      <c r="E26" s="72" t="s">
        <v>26</v>
      </c>
      <c r="F26" s="72" t="s">
        <v>27</v>
      </c>
      <c r="G26" s="72" t="s">
        <v>28</v>
      </c>
      <c r="H26" s="72" t="s">
        <v>29</v>
      </c>
      <c r="I26" s="72" t="s">
        <v>30</v>
      </c>
      <c r="J26" s="72" t="s">
        <v>32</v>
      </c>
      <c r="K26" s="72" t="s">
        <v>33</v>
      </c>
      <c r="L26"/>
    </row>
    <row r="27" spans="1:12" x14ac:dyDescent="0.2">
      <c r="A27" s="71" t="s">
        <v>34</v>
      </c>
      <c r="B27" s="70"/>
      <c r="C27" s="70"/>
      <c r="D27" s="70"/>
      <c r="E27" s="70"/>
      <c r="F27" s="70"/>
      <c r="G27" s="70"/>
      <c r="H27" s="70"/>
      <c r="I27" s="70"/>
      <c r="J27" s="69"/>
      <c r="K27" s="70"/>
      <c r="L27"/>
    </row>
    <row r="28" spans="1:12" x14ac:dyDescent="0.2">
      <c r="A28" s="71" t="s">
        <v>35</v>
      </c>
      <c r="B28" s="70"/>
      <c r="C28" s="70"/>
      <c r="D28" s="70"/>
      <c r="E28" s="70"/>
      <c r="F28" s="70"/>
      <c r="G28" s="70"/>
      <c r="H28" s="70"/>
      <c r="I28" s="70"/>
      <c r="J28" s="69"/>
      <c r="K28" s="70"/>
      <c r="L28"/>
    </row>
    <row r="29" spans="1:12" x14ac:dyDescent="0.2">
      <c r="A29" s="71" t="s">
        <v>36</v>
      </c>
      <c r="B29" s="70"/>
      <c r="C29" s="70"/>
      <c r="D29" s="70"/>
      <c r="E29" s="70"/>
      <c r="F29" s="70"/>
      <c r="G29" s="70"/>
      <c r="H29" s="70"/>
      <c r="I29" s="70"/>
      <c r="J29" s="69"/>
      <c r="K29" s="70"/>
      <c r="L29"/>
    </row>
    <row r="30" spans="1:12" x14ac:dyDescent="0.2">
      <c r="A30" s="71" t="s">
        <v>37</v>
      </c>
      <c r="B30" s="70"/>
      <c r="C30" s="70"/>
      <c r="D30" s="70"/>
      <c r="E30" s="70"/>
      <c r="F30" s="70"/>
      <c r="G30" s="70"/>
      <c r="H30" s="70"/>
      <c r="I30" s="70"/>
      <c r="J30" s="69"/>
      <c r="K30" s="70"/>
      <c r="L30"/>
    </row>
    <row r="32" spans="1:12" x14ac:dyDescent="0.2">
      <c r="A32" s="71"/>
      <c r="B32" s="653" t="s">
        <v>191</v>
      </c>
      <c r="C32" s="653"/>
      <c r="D32" s="653"/>
      <c r="E32" s="653"/>
      <c r="F32" s="653"/>
      <c r="G32" s="653"/>
      <c r="H32" s="653"/>
      <c r="I32" s="653"/>
      <c r="J32" s="653"/>
      <c r="K32" s="653"/>
      <c r="L32" s="653"/>
    </row>
    <row r="33" spans="1:12" ht="85" x14ac:dyDescent="0.2">
      <c r="A33" s="72" t="s">
        <v>22</v>
      </c>
      <c r="B33" s="72" t="s">
        <v>23</v>
      </c>
      <c r="C33" s="72" t="s">
        <v>24</v>
      </c>
      <c r="D33" s="72" t="s">
        <v>25</v>
      </c>
      <c r="E33" s="72" t="s">
        <v>26</v>
      </c>
      <c r="F33" s="72" t="s">
        <v>27</v>
      </c>
      <c r="G33" s="72" t="s">
        <v>28</v>
      </c>
      <c r="H33" s="72" t="s">
        <v>29</v>
      </c>
      <c r="I33" s="72" t="s">
        <v>30</v>
      </c>
      <c r="J33"/>
      <c r="K33"/>
      <c r="L33"/>
    </row>
    <row r="34" spans="1:12" x14ac:dyDescent="0.2">
      <c r="A34" s="71" t="s">
        <v>34</v>
      </c>
      <c r="B34" s="69"/>
      <c r="C34" s="70"/>
      <c r="D34" s="69"/>
      <c r="E34" s="69"/>
      <c r="F34" s="69"/>
      <c r="G34" s="70"/>
      <c r="H34" s="69"/>
      <c r="I34" s="69"/>
      <c r="J34"/>
      <c r="K34"/>
      <c r="L34"/>
    </row>
    <row r="35" spans="1:12" x14ac:dyDescent="0.2">
      <c r="A35" s="71" t="s">
        <v>35</v>
      </c>
      <c r="B35" s="70"/>
      <c r="C35" s="69"/>
      <c r="D35" s="69"/>
      <c r="E35" s="70"/>
      <c r="F35" s="69"/>
      <c r="G35" s="70"/>
      <c r="H35" s="69"/>
      <c r="I35" s="69"/>
      <c r="J35"/>
      <c r="K35"/>
      <c r="L35"/>
    </row>
    <row r="36" spans="1:12" x14ac:dyDescent="0.2">
      <c r="A36" s="71" t="s">
        <v>36</v>
      </c>
      <c r="B36" s="70"/>
      <c r="C36" s="70"/>
      <c r="D36" s="69"/>
      <c r="E36" s="70"/>
      <c r="F36" s="69"/>
      <c r="G36" s="70"/>
      <c r="H36" s="69"/>
      <c r="I36" s="69"/>
      <c r="J36"/>
      <c r="K36"/>
      <c r="L36"/>
    </row>
    <row r="37" spans="1:12" x14ac:dyDescent="0.2">
      <c r="A37" s="71" t="s">
        <v>37</v>
      </c>
      <c r="B37" s="70"/>
      <c r="C37" s="70"/>
      <c r="D37" s="70"/>
      <c r="E37" s="69"/>
      <c r="F37" s="69"/>
      <c r="G37" s="70"/>
      <c r="H37" s="69"/>
      <c r="I37" s="69"/>
      <c r="J37"/>
      <c r="K37"/>
      <c r="L37"/>
    </row>
    <row r="39" spans="1:12" x14ac:dyDescent="0.2">
      <c r="A39" s="71"/>
      <c r="B39" s="653" t="s">
        <v>39</v>
      </c>
      <c r="C39" s="653"/>
      <c r="D39" s="653"/>
      <c r="E39" s="653"/>
      <c r="F39" s="653"/>
      <c r="G39" s="653"/>
      <c r="H39" s="653"/>
      <c r="I39" s="653"/>
      <c r="J39" s="653"/>
      <c r="K39" s="653"/>
      <c r="L39" s="653"/>
    </row>
    <row r="40" spans="1:12" ht="102" x14ac:dyDescent="0.2">
      <c r="A40" s="72" t="s">
        <v>22</v>
      </c>
      <c r="B40" s="72" t="s">
        <v>23</v>
      </c>
      <c r="C40" s="72" t="s">
        <v>24</v>
      </c>
      <c r="D40" s="72" t="s">
        <v>25</v>
      </c>
      <c r="E40" s="72" t="s">
        <v>26</v>
      </c>
      <c r="F40" s="72" t="s">
        <v>27</v>
      </c>
      <c r="G40" s="72" t="s">
        <v>28</v>
      </c>
      <c r="H40" s="72" t="s">
        <v>29</v>
      </c>
      <c r="I40" s="72" t="s">
        <v>30</v>
      </c>
      <c r="J40" s="72" t="s">
        <v>31</v>
      </c>
      <c r="K40" s="72" t="s">
        <v>32</v>
      </c>
      <c r="L40" s="72" t="s">
        <v>33</v>
      </c>
    </row>
    <row r="41" spans="1:12" x14ac:dyDescent="0.2">
      <c r="A41" s="71" t="s">
        <v>34</v>
      </c>
      <c r="B41" s="70"/>
      <c r="C41" s="70"/>
      <c r="D41" s="70"/>
      <c r="E41" s="70"/>
      <c r="F41" s="70"/>
      <c r="G41" s="70"/>
      <c r="H41" s="70"/>
      <c r="I41" s="70"/>
      <c r="J41" s="69"/>
      <c r="K41" s="69"/>
      <c r="L41" s="70"/>
    </row>
    <row r="42" spans="1:12" x14ac:dyDescent="0.2">
      <c r="A42" s="71" t="s">
        <v>35</v>
      </c>
      <c r="B42" s="70"/>
      <c r="C42" s="70"/>
      <c r="D42" s="70"/>
      <c r="E42" s="70"/>
      <c r="F42" s="70"/>
      <c r="G42" s="70"/>
      <c r="H42" s="70"/>
      <c r="I42" s="70"/>
      <c r="J42" s="69"/>
      <c r="K42" s="69"/>
      <c r="L42" s="70"/>
    </row>
    <row r="43" spans="1:12" x14ac:dyDescent="0.2">
      <c r="A43" s="71" t="s">
        <v>36</v>
      </c>
      <c r="B43" s="70"/>
      <c r="C43" s="70"/>
      <c r="D43" s="70"/>
      <c r="E43" s="70"/>
      <c r="F43" s="70"/>
      <c r="G43" s="70"/>
      <c r="H43" s="70"/>
      <c r="I43" s="70"/>
      <c r="J43" s="69"/>
      <c r="K43" s="69"/>
      <c r="L43" s="70"/>
    </row>
    <row r="44" spans="1:12" x14ac:dyDescent="0.2">
      <c r="A44" s="71" t="s">
        <v>37</v>
      </c>
      <c r="B44" s="70"/>
      <c r="C44" s="70"/>
      <c r="D44" s="70"/>
      <c r="E44" s="70"/>
      <c r="F44" s="70"/>
      <c r="G44" s="70"/>
      <c r="H44" s="70"/>
      <c r="I44" s="70"/>
      <c r="J44" s="69"/>
      <c r="K44" s="69"/>
      <c r="L44" s="70"/>
    </row>
  </sheetData>
  <mergeCells count="6">
    <mergeCell ref="B39:L39"/>
    <mergeCell ref="B4:L4"/>
    <mergeCell ref="B11:L11"/>
    <mergeCell ref="B18:L18"/>
    <mergeCell ref="B25:L25"/>
    <mergeCell ref="B32:L32"/>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FADADE-42A9-8B48-8EBA-A182E48FFBBB}">
  <dimension ref="A1:J34"/>
  <sheetViews>
    <sheetView tabSelected="1" topLeftCell="C1" zoomScale="169" workbookViewId="0"/>
  </sheetViews>
  <sheetFormatPr baseColWidth="10" defaultColWidth="0" defaultRowHeight="12.75" customHeight="1" zeroHeight="1" x14ac:dyDescent="0.15"/>
  <cols>
    <col min="1" max="2" width="10" style="160" hidden="1" customWidth="1"/>
    <col min="3" max="10" width="10" style="159" customWidth="1"/>
    <col min="11" max="256" width="10" style="159" hidden="1"/>
    <col min="257" max="266" width="10" style="159" hidden="1" customWidth="1"/>
    <col min="267" max="512" width="10" style="159" hidden="1"/>
    <col min="513" max="522" width="10" style="159" hidden="1" customWidth="1"/>
    <col min="523" max="768" width="10" style="159" hidden="1"/>
    <col min="769" max="778" width="10" style="159" hidden="1" customWidth="1"/>
    <col min="779" max="1024" width="10" style="159" hidden="1"/>
    <col min="1025" max="1034" width="10" style="159" hidden="1" customWidth="1"/>
    <col min="1035" max="1280" width="10" style="159" hidden="1"/>
    <col min="1281" max="1290" width="10" style="159" hidden="1" customWidth="1"/>
    <col min="1291" max="1536" width="10" style="159" hidden="1"/>
    <col min="1537" max="1546" width="10" style="159" hidden="1" customWidth="1"/>
    <col min="1547" max="1792" width="10" style="159" hidden="1"/>
    <col min="1793" max="1802" width="10" style="159" hidden="1" customWidth="1"/>
    <col min="1803" max="2048" width="10" style="159" hidden="1"/>
    <col min="2049" max="2058" width="10" style="159" hidden="1" customWidth="1"/>
    <col min="2059" max="2304" width="10" style="159" hidden="1"/>
    <col min="2305" max="2314" width="10" style="159" hidden="1" customWidth="1"/>
    <col min="2315" max="2560" width="10" style="159" hidden="1"/>
    <col min="2561" max="2570" width="10" style="159" hidden="1" customWidth="1"/>
    <col min="2571" max="2816" width="10" style="159" hidden="1"/>
    <col min="2817" max="2826" width="10" style="159" hidden="1" customWidth="1"/>
    <col min="2827" max="3072" width="10" style="159" hidden="1"/>
    <col min="3073" max="3082" width="10" style="159" hidden="1" customWidth="1"/>
    <col min="3083" max="3328" width="10" style="159" hidden="1"/>
    <col min="3329" max="3338" width="10" style="159" hidden="1" customWidth="1"/>
    <col min="3339" max="3584" width="10" style="159" hidden="1"/>
    <col min="3585" max="3594" width="10" style="159" hidden="1" customWidth="1"/>
    <col min="3595" max="3840" width="10" style="159" hidden="1"/>
    <col min="3841" max="3850" width="10" style="159" hidden="1" customWidth="1"/>
    <col min="3851" max="4096" width="10" style="159" hidden="1"/>
    <col min="4097" max="4106" width="10" style="159" hidden="1" customWidth="1"/>
    <col min="4107" max="4352" width="10" style="159" hidden="1"/>
    <col min="4353" max="4362" width="10" style="159" hidden="1" customWidth="1"/>
    <col min="4363" max="4608" width="10" style="159" hidden="1"/>
    <col min="4609" max="4618" width="10" style="159" hidden="1" customWidth="1"/>
    <col min="4619" max="4864" width="10" style="159" hidden="1"/>
    <col min="4865" max="4874" width="10" style="159" hidden="1" customWidth="1"/>
    <col min="4875" max="5120" width="10" style="159" hidden="1"/>
    <col min="5121" max="5130" width="10" style="159" hidden="1" customWidth="1"/>
    <col min="5131" max="5376" width="10" style="159" hidden="1"/>
    <col min="5377" max="5386" width="10" style="159" hidden="1" customWidth="1"/>
    <col min="5387" max="5632" width="10" style="159" hidden="1"/>
    <col min="5633" max="5642" width="10" style="159" hidden="1" customWidth="1"/>
    <col min="5643" max="5888" width="10" style="159" hidden="1"/>
    <col min="5889" max="5898" width="10" style="159" hidden="1" customWidth="1"/>
    <col min="5899" max="6144" width="10" style="159" hidden="1"/>
    <col min="6145" max="6154" width="10" style="159" hidden="1" customWidth="1"/>
    <col min="6155" max="6400" width="10" style="159" hidden="1"/>
    <col min="6401" max="6410" width="10" style="159" hidden="1" customWidth="1"/>
    <col min="6411" max="6656" width="10" style="159" hidden="1"/>
    <col min="6657" max="6666" width="10" style="159" hidden="1" customWidth="1"/>
    <col min="6667" max="6912" width="10" style="159" hidden="1"/>
    <col min="6913" max="6922" width="10" style="159" hidden="1" customWidth="1"/>
    <col min="6923" max="7168" width="10" style="159" hidden="1"/>
    <col min="7169" max="7178" width="10" style="159" hidden="1" customWidth="1"/>
    <col min="7179" max="7424" width="10" style="159" hidden="1"/>
    <col min="7425" max="7434" width="10" style="159" hidden="1" customWidth="1"/>
    <col min="7435" max="7680" width="10" style="159" hidden="1"/>
    <col min="7681" max="7690" width="10" style="159" hidden="1" customWidth="1"/>
    <col min="7691" max="7936" width="10" style="159" hidden="1"/>
    <col min="7937" max="7946" width="10" style="159" hidden="1" customWidth="1"/>
    <col min="7947" max="8192" width="10" style="159" hidden="1"/>
    <col min="8193" max="8202" width="10" style="159" hidden="1" customWidth="1"/>
    <col min="8203" max="8448" width="10" style="159" hidden="1"/>
    <col min="8449" max="8458" width="10" style="159" hidden="1" customWidth="1"/>
    <col min="8459" max="8704" width="10" style="159" hidden="1"/>
    <col min="8705" max="8714" width="10" style="159" hidden="1" customWidth="1"/>
    <col min="8715" max="8960" width="10" style="159" hidden="1"/>
    <col min="8961" max="8970" width="10" style="159" hidden="1" customWidth="1"/>
    <col min="8971" max="9216" width="10" style="159" hidden="1"/>
    <col min="9217" max="9226" width="10" style="159" hidden="1" customWidth="1"/>
    <col min="9227" max="9472" width="10" style="159" hidden="1"/>
    <col min="9473" max="9482" width="10" style="159" hidden="1" customWidth="1"/>
    <col min="9483" max="9728" width="10" style="159" hidden="1"/>
    <col min="9729" max="9738" width="10" style="159" hidden="1" customWidth="1"/>
    <col min="9739" max="9984" width="10" style="159" hidden="1"/>
    <col min="9985" max="9994" width="10" style="159" hidden="1" customWidth="1"/>
    <col min="9995" max="10240" width="10" style="159" hidden="1"/>
    <col min="10241" max="10250" width="10" style="159" hidden="1" customWidth="1"/>
    <col min="10251" max="10496" width="10" style="159" hidden="1"/>
    <col min="10497" max="10506" width="10" style="159" hidden="1" customWidth="1"/>
    <col min="10507" max="10752" width="10" style="159" hidden="1"/>
    <col min="10753" max="10762" width="10" style="159" hidden="1" customWidth="1"/>
    <col min="10763" max="11008" width="10" style="159" hidden="1"/>
    <col min="11009" max="11018" width="10" style="159" hidden="1" customWidth="1"/>
    <col min="11019" max="11264" width="10" style="159" hidden="1"/>
    <col min="11265" max="11274" width="10" style="159" hidden="1" customWidth="1"/>
    <col min="11275" max="11520" width="10" style="159" hidden="1"/>
    <col min="11521" max="11530" width="10" style="159" hidden="1" customWidth="1"/>
    <col min="11531" max="11776" width="10" style="159" hidden="1"/>
    <col min="11777" max="11786" width="10" style="159" hidden="1" customWidth="1"/>
    <col min="11787" max="12032" width="10" style="159" hidden="1"/>
    <col min="12033" max="12042" width="10" style="159" hidden="1" customWidth="1"/>
    <col min="12043" max="12288" width="10" style="159" hidden="1"/>
    <col min="12289" max="12298" width="10" style="159" hidden="1" customWidth="1"/>
    <col min="12299" max="12544" width="10" style="159" hidden="1"/>
    <col min="12545" max="12554" width="10" style="159" hidden="1" customWidth="1"/>
    <col min="12555" max="12800" width="10" style="159" hidden="1"/>
    <col min="12801" max="12810" width="10" style="159" hidden="1" customWidth="1"/>
    <col min="12811" max="13056" width="10" style="159" hidden="1"/>
    <col min="13057" max="13066" width="10" style="159" hidden="1" customWidth="1"/>
    <col min="13067" max="13312" width="10" style="159" hidden="1"/>
    <col min="13313" max="13322" width="10" style="159" hidden="1" customWidth="1"/>
    <col min="13323" max="13568" width="10" style="159" hidden="1"/>
    <col min="13569" max="13578" width="10" style="159" hidden="1" customWidth="1"/>
    <col min="13579" max="13824" width="10" style="159" hidden="1"/>
    <col min="13825" max="13834" width="10" style="159" hidden="1" customWidth="1"/>
    <col min="13835" max="14080" width="10" style="159" hidden="1"/>
    <col min="14081" max="14090" width="10" style="159" hidden="1" customWidth="1"/>
    <col min="14091" max="14336" width="10" style="159" hidden="1"/>
    <col min="14337" max="14346" width="10" style="159" hidden="1" customWidth="1"/>
    <col min="14347" max="14592" width="10" style="159" hidden="1"/>
    <col min="14593" max="14602" width="10" style="159" hidden="1" customWidth="1"/>
    <col min="14603" max="14848" width="10" style="159" hidden="1"/>
    <col min="14849" max="14858" width="10" style="159" hidden="1" customWidth="1"/>
    <col min="14859" max="15104" width="10" style="159" hidden="1"/>
    <col min="15105" max="15114" width="10" style="159" hidden="1" customWidth="1"/>
    <col min="15115" max="15360" width="10" style="159" hidden="1"/>
    <col min="15361" max="15370" width="10" style="159" hidden="1" customWidth="1"/>
    <col min="15371" max="15616" width="10" style="159" hidden="1"/>
    <col min="15617" max="15626" width="10" style="159" hidden="1" customWidth="1"/>
    <col min="15627" max="15872" width="10" style="159" hidden="1"/>
    <col min="15873" max="15882" width="10" style="159" hidden="1" customWidth="1"/>
    <col min="15883" max="16128" width="10" style="159" hidden="1"/>
    <col min="16129" max="16138" width="10" style="159" hidden="1" customWidth="1"/>
    <col min="16139" max="16384" width="10" style="159" hidden="1"/>
  </cols>
  <sheetData>
    <row r="1" spans="1:10" ht="13" x14ac:dyDescent="0.15">
      <c r="A1" s="162"/>
      <c r="B1" s="162"/>
      <c r="C1" s="161"/>
      <c r="D1" s="161"/>
      <c r="E1" s="161"/>
      <c r="F1" s="161"/>
      <c r="G1" s="161"/>
      <c r="H1" s="161"/>
      <c r="I1" s="161"/>
      <c r="J1" s="161"/>
    </row>
    <row r="2" spans="1:10" ht="13" x14ac:dyDescent="0.15">
      <c r="A2" s="162"/>
      <c r="B2" s="162"/>
      <c r="C2" s="161"/>
      <c r="D2" s="161"/>
      <c r="E2" s="161"/>
      <c r="F2" s="161"/>
      <c r="G2" s="161"/>
      <c r="H2" s="161"/>
      <c r="I2" s="161"/>
      <c r="J2" s="161"/>
    </row>
    <row r="3" spans="1:10" ht="13" x14ac:dyDescent="0.15">
      <c r="A3" s="162"/>
      <c r="B3" s="162"/>
      <c r="C3" s="161"/>
      <c r="D3" s="161"/>
      <c r="E3" s="161"/>
      <c r="F3" s="161"/>
      <c r="G3" s="161"/>
      <c r="H3" s="161"/>
      <c r="I3" s="161"/>
      <c r="J3" s="161"/>
    </row>
    <row r="4" spans="1:10" ht="13" x14ac:dyDescent="0.15">
      <c r="A4" s="162"/>
      <c r="B4" s="162"/>
      <c r="C4" s="161"/>
      <c r="D4" s="161"/>
      <c r="E4" s="161"/>
      <c r="F4" s="161"/>
      <c r="G4" s="161"/>
      <c r="H4" s="161"/>
      <c r="I4" s="161"/>
      <c r="J4" s="161"/>
    </row>
    <row r="5" spans="1:10" ht="13" x14ac:dyDescent="0.15">
      <c r="A5" s="162"/>
      <c r="B5" s="162"/>
      <c r="C5" s="161"/>
      <c r="D5" s="161"/>
      <c r="E5" s="161"/>
      <c r="F5" s="161"/>
      <c r="G5" s="161"/>
      <c r="H5" s="161"/>
      <c r="I5" s="161"/>
      <c r="J5" s="161"/>
    </row>
    <row r="6" spans="1:10" ht="13" x14ac:dyDescent="0.15">
      <c r="A6" s="162"/>
      <c r="B6" s="162"/>
      <c r="C6" s="161"/>
      <c r="D6" s="161"/>
      <c r="E6" s="161"/>
      <c r="F6" s="161"/>
      <c r="G6" s="161"/>
      <c r="H6" s="161"/>
      <c r="I6" s="161"/>
      <c r="J6" s="161"/>
    </row>
    <row r="7" spans="1:10" ht="13" x14ac:dyDescent="0.15">
      <c r="A7" s="162"/>
      <c r="B7" s="162"/>
      <c r="C7" s="161"/>
      <c r="D7" s="161"/>
      <c r="E7" s="161"/>
      <c r="F7" s="161"/>
      <c r="G7" s="161"/>
      <c r="H7" s="161"/>
      <c r="I7" s="161"/>
      <c r="J7" s="161"/>
    </row>
    <row r="8" spans="1:10" ht="13" x14ac:dyDescent="0.15">
      <c r="A8" s="162"/>
      <c r="B8" s="162"/>
      <c r="C8" s="161"/>
      <c r="D8" s="161"/>
      <c r="E8" s="161"/>
      <c r="F8" s="161"/>
      <c r="G8" s="161"/>
      <c r="H8" s="161"/>
      <c r="I8" s="161"/>
      <c r="J8" s="161"/>
    </row>
    <row r="9" spans="1:10" ht="13" x14ac:dyDescent="0.15">
      <c r="A9" s="162"/>
      <c r="B9" s="162"/>
      <c r="C9" s="161"/>
      <c r="D9" s="161"/>
      <c r="E9" s="161"/>
      <c r="F9" s="161"/>
      <c r="G9" s="161"/>
      <c r="H9" s="161"/>
      <c r="I9" s="161"/>
      <c r="J9" s="161"/>
    </row>
    <row r="10" spans="1:10" ht="13" x14ac:dyDescent="0.15">
      <c r="A10" s="162"/>
      <c r="B10" s="162"/>
      <c r="C10" s="161"/>
      <c r="D10" s="161"/>
      <c r="E10" s="161"/>
      <c r="F10" s="161"/>
      <c r="G10" s="161"/>
      <c r="H10" s="161"/>
      <c r="I10" s="161"/>
      <c r="J10" s="161"/>
    </row>
    <row r="11" spans="1:10" ht="13" x14ac:dyDescent="0.15">
      <c r="A11" s="162"/>
      <c r="B11" s="162"/>
      <c r="C11" s="161"/>
      <c r="D11" s="161"/>
      <c r="E11" s="161"/>
      <c r="F11" s="161"/>
      <c r="G11" s="161"/>
      <c r="H11" s="161"/>
      <c r="I11" s="161"/>
      <c r="J11" s="161"/>
    </row>
    <row r="12" spans="1:10" ht="13" x14ac:dyDescent="0.15">
      <c r="A12" s="162"/>
      <c r="B12" s="162"/>
      <c r="C12" s="161"/>
      <c r="D12" s="161"/>
      <c r="E12" s="161"/>
      <c r="F12" s="161"/>
      <c r="G12" s="161"/>
      <c r="H12" s="161"/>
      <c r="I12" s="161"/>
      <c r="J12" s="161"/>
    </row>
    <row r="13" spans="1:10" ht="13" x14ac:dyDescent="0.15">
      <c r="A13" s="162"/>
      <c r="B13" s="162"/>
      <c r="C13" s="161"/>
      <c r="D13" s="161"/>
      <c r="E13" s="161"/>
      <c r="F13" s="161"/>
      <c r="G13" s="161"/>
      <c r="H13" s="161"/>
      <c r="I13" s="161"/>
      <c r="J13" s="161"/>
    </row>
    <row r="14" spans="1:10" ht="13" x14ac:dyDescent="0.15">
      <c r="A14" s="162"/>
      <c r="B14" s="162"/>
      <c r="C14" s="161"/>
      <c r="D14" s="161"/>
      <c r="E14" s="161"/>
      <c r="F14" s="161"/>
      <c r="G14" s="161"/>
      <c r="H14" s="161"/>
      <c r="I14" s="161"/>
      <c r="J14" s="161"/>
    </row>
    <row r="15" spans="1:10" ht="13" x14ac:dyDescent="0.15">
      <c r="A15" s="162"/>
      <c r="B15" s="162"/>
      <c r="C15" s="161"/>
      <c r="D15" s="161"/>
      <c r="E15" s="161"/>
      <c r="F15" s="161"/>
      <c r="G15" s="161"/>
      <c r="H15" s="161"/>
      <c r="I15" s="161"/>
      <c r="J15" s="161"/>
    </row>
    <row r="16" spans="1:10" ht="13" x14ac:dyDescent="0.15">
      <c r="A16" s="162"/>
      <c r="B16" s="162"/>
      <c r="C16" s="161"/>
      <c r="D16" s="161"/>
      <c r="E16" s="161"/>
      <c r="F16" s="161"/>
      <c r="G16" s="161"/>
      <c r="H16" s="161"/>
      <c r="I16" s="161"/>
      <c r="J16" s="161"/>
    </row>
    <row r="17" spans="1:10" ht="13" x14ac:dyDescent="0.15">
      <c r="A17" s="162"/>
      <c r="B17" s="162"/>
      <c r="C17" s="161"/>
      <c r="D17" s="161"/>
      <c r="E17" s="161"/>
      <c r="F17" s="161"/>
      <c r="G17" s="161"/>
      <c r="H17" s="161"/>
      <c r="I17" s="161"/>
      <c r="J17" s="161"/>
    </row>
    <row r="18" spans="1:10" ht="13" x14ac:dyDescent="0.15">
      <c r="A18" s="162"/>
      <c r="B18" s="162"/>
      <c r="C18" s="161"/>
      <c r="D18" s="161"/>
      <c r="E18" s="161"/>
      <c r="F18" s="161"/>
      <c r="G18" s="161"/>
      <c r="H18" s="161"/>
      <c r="I18" s="161"/>
      <c r="J18" s="161"/>
    </row>
    <row r="19" spans="1:10" ht="13" x14ac:dyDescent="0.15">
      <c r="A19" s="162"/>
      <c r="B19" s="162"/>
      <c r="C19" s="161"/>
      <c r="D19" s="161"/>
      <c r="E19" s="161"/>
      <c r="F19" s="161"/>
      <c r="G19" s="161"/>
      <c r="H19" s="161"/>
      <c r="I19" s="161"/>
      <c r="J19" s="161"/>
    </row>
    <row r="20" spans="1:10" ht="13" x14ac:dyDescent="0.15">
      <c r="A20" s="162"/>
      <c r="B20" s="162"/>
      <c r="C20" s="161"/>
      <c r="D20" s="161"/>
      <c r="E20" s="161"/>
      <c r="F20" s="161"/>
      <c r="G20" s="161"/>
      <c r="H20" s="161"/>
      <c r="I20" s="161"/>
      <c r="J20" s="161"/>
    </row>
    <row r="21" spans="1:10" ht="13" x14ac:dyDescent="0.15">
      <c r="A21" s="162"/>
      <c r="B21" s="162"/>
      <c r="C21" s="161"/>
      <c r="D21" s="161"/>
      <c r="E21" s="161"/>
      <c r="F21" s="161"/>
      <c r="G21" s="161"/>
      <c r="H21" s="161"/>
      <c r="I21" s="161"/>
      <c r="J21" s="161"/>
    </row>
    <row r="22" spans="1:10" ht="13" x14ac:dyDescent="0.15">
      <c r="A22" s="162"/>
      <c r="B22" s="162"/>
      <c r="C22" s="161"/>
      <c r="D22" s="161"/>
      <c r="E22" s="161"/>
      <c r="F22" s="161"/>
      <c r="G22" s="161"/>
      <c r="H22" s="161"/>
      <c r="I22" s="161"/>
      <c r="J22" s="161"/>
    </row>
    <row r="23" spans="1:10" ht="13" x14ac:dyDescent="0.15">
      <c r="A23" s="162"/>
      <c r="B23" s="162"/>
      <c r="C23" s="161"/>
      <c r="D23" s="161"/>
      <c r="E23" s="161"/>
      <c r="F23" s="161"/>
      <c r="G23" s="161"/>
      <c r="H23" s="161"/>
      <c r="I23" s="161"/>
      <c r="J23" s="161"/>
    </row>
    <row r="24" spans="1:10" ht="13" x14ac:dyDescent="0.15">
      <c r="A24" s="162"/>
      <c r="B24" s="162"/>
      <c r="C24" s="161"/>
      <c r="D24" s="161"/>
      <c r="E24" s="161"/>
      <c r="F24" s="161"/>
      <c r="G24" s="161"/>
      <c r="H24" s="161"/>
      <c r="I24" s="161"/>
      <c r="J24" s="161"/>
    </row>
    <row r="25" spans="1:10" ht="13" x14ac:dyDescent="0.15">
      <c r="A25" s="162"/>
      <c r="B25" s="162"/>
      <c r="C25" s="161"/>
      <c r="D25" s="161"/>
      <c r="E25" s="161"/>
      <c r="F25" s="161"/>
      <c r="G25" s="161"/>
      <c r="H25" s="161"/>
      <c r="I25" s="161"/>
      <c r="J25" s="161"/>
    </row>
    <row r="26" spans="1:10" ht="13" x14ac:dyDescent="0.15">
      <c r="A26" s="162"/>
      <c r="B26" s="162"/>
      <c r="C26" s="161"/>
      <c r="D26" s="161"/>
      <c r="E26" s="161"/>
      <c r="F26" s="161"/>
      <c r="G26" s="161"/>
      <c r="H26" s="161"/>
      <c r="I26" s="161"/>
      <c r="J26" s="161"/>
    </row>
    <row r="27" spans="1:10" ht="13" x14ac:dyDescent="0.15">
      <c r="A27" s="162"/>
      <c r="B27" s="162"/>
      <c r="C27" s="161"/>
      <c r="D27" s="161"/>
      <c r="E27" s="161"/>
      <c r="F27" s="161"/>
      <c r="G27" s="161"/>
      <c r="H27" s="161"/>
      <c r="I27" s="161"/>
      <c r="J27" s="161"/>
    </row>
    <row r="28" spans="1:10" ht="13" x14ac:dyDescent="0.15">
      <c r="A28" s="162"/>
      <c r="B28" s="162"/>
      <c r="C28" s="161"/>
      <c r="D28" s="161"/>
      <c r="E28" s="161"/>
      <c r="F28" s="161"/>
      <c r="G28" s="161"/>
      <c r="H28" s="161"/>
      <c r="I28" s="161"/>
      <c r="J28" s="161"/>
    </row>
    <row r="29" spans="1:10" ht="13" x14ac:dyDescent="0.15">
      <c r="A29" s="162"/>
      <c r="B29" s="162"/>
      <c r="C29" s="161"/>
      <c r="D29" s="161"/>
      <c r="E29" s="161"/>
      <c r="F29" s="161"/>
      <c r="G29" s="161"/>
      <c r="H29" s="161"/>
      <c r="I29" s="161"/>
      <c r="J29" s="161"/>
    </row>
    <row r="30" spans="1:10" ht="13" x14ac:dyDescent="0.15">
      <c r="A30" s="162"/>
      <c r="B30" s="162"/>
      <c r="C30" s="161"/>
      <c r="D30" s="161"/>
      <c r="E30" s="161"/>
      <c r="F30" s="161"/>
      <c r="G30" s="161"/>
      <c r="H30" s="161"/>
      <c r="I30" s="161"/>
      <c r="J30" s="161"/>
    </row>
    <row r="31" spans="1:10" ht="13" x14ac:dyDescent="0.15">
      <c r="A31" s="162"/>
      <c r="B31" s="162"/>
      <c r="C31" s="161"/>
      <c r="D31" s="161"/>
      <c r="E31" s="161"/>
      <c r="F31" s="161"/>
      <c r="G31" s="161"/>
      <c r="H31" s="161"/>
      <c r="I31" s="161"/>
      <c r="J31" s="161"/>
    </row>
    <row r="32" spans="1:10" ht="13" x14ac:dyDescent="0.15">
      <c r="A32" s="162"/>
      <c r="B32" s="162"/>
      <c r="C32" s="161"/>
      <c r="D32" s="161"/>
      <c r="E32" s="161"/>
      <c r="F32" s="161"/>
      <c r="G32" s="161"/>
      <c r="H32" s="161"/>
      <c r="I32" s="161"/>
      <c r="J32" s="161"/>
    </row>
    <row r="33" spans="1:10" ht="13" x14ac:dyDescent="0.15">
      <c r="A33" s="162"/>
      <c r="B33" s="162"/>
      <c r="C33" s="161"/>
      <c r="D33" s="161"/>
      <c r="E33" s="161"/>
      <c r="F33" s="161"/>
      <c r="G33" s="161"/>
      <c r="H33" s="161"/>
      <c r="I33" s="161"/>
      <c r="J33" s="161"/>
    </row>
    <row r="34" spans="1:10" ht="13" x14ac:dyDescent="0.15">
      <c r="A34" s="162"/>
      <c r="B34" s="162"/>
      <c r="C34" s="161"/>
      <c r="D34" s="161"/>
      <c r="E34" s="161"/>
      <c r="F34" s="161"/>
      <c r="G34" s="161"/>
      <c r="H34" s="161"/>
      <c r="I34" s="161"/>
      <c r="J34" s="161"/>
    </row>
  </sheetData>
  <sheetProtection algorithmName="SHA-512" hashValue="AUfZ+yT4mbyMqRY6rpxKXkRgwEosBnANjwktPg1lVk2UGY3Kl1KGlIsQE57iM26RjtB3/aPMvQno04+M+a4ZGA==" saltValue="HwfzzkEdyLhvxB7zfmNAcw==" spinCount="100000" sheet="1" objects="1" scenarios="1" selectLockedCells="1" selectUnlockedCells="1"/>
  <pageMargins left="0.75" right="0.75" top="1" bottom="1" header="0" footer="0"/>
  <pageSetup paperSize="9" orientation="portrait" horizontalDpi="300" verticalDpi="300"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756AEE-E545-C542-99D1-A1C505BD227C}">
  <dimension ref="A3:E23"/>
  <sheetViews>
    <sheetView workbookViewId="0"/>
  </sheetViews>
  <sheetFormatPr baseColWidth="10" defaultRowHeight="19" x14ac:dyDescent="0.25"/>
  <cols>
    <col min="1" max="1" width="28" style="75" customWidth="1"/>
    <col min="2" max="2" width="29.33203125" style="75" customWidth="1"/>
    <col min="3" max="4" width="28.83203125" style="75" customWidth="1"/>
    <col min="5" max="5" width="30.1640625" style="75" customWidth="1"/>
    <col min="6" max="16384" width="10.83203125" style="75"/>
  </cols>
  <sheetData>
    <row r="3" spans="1:4" x14ac:dyDescent="0.25">
      <c r="A3" s="654" t="s">
        <v>46</v>
      </c>
      <c r="B3" s="654"/>
      <c r="C3" s="654"/>
      <c r="D3" s="654"/>
    </row>
    <row r="4" spans="1:4" x14ac:dyDescent="0.25">
      <c r="B4" s="76" t="s">
        <v>40</v>
      </c>
      <c r="C4" s="76" t="s">
        <v>41</v>
      </c>
      <c r="D4" s="76" t="s">
        <v>42</v>
      </c>
    </row>
    <row r="5" spans="1:4" x14ac:dyDescent="0.25">
      <c r="A5" s="77" t="s">
        <v>34</v>
      </c>
      <c r="B5" s="148"/>
      <c r="C5" s="148"/>
      <c r="D5" s="148"/>
    </row>
    <row r="6" spans="1:4" x14ac:dyDescent="0.25">
      <c r="A6" s="77" t="s">
        <v>35</v>
      </c>
      <c r="B6" s="148"/>
      <c r="C6" s="148"/>
      <c r="D6" s="148"/>
    </row>
    <row r="7" spans="1:4" x14ac:dyDescent="0.25">
      <c r="A7" s="77" t="s">
        <v>36</v>
      </c>
      <c r="B7" s="148"/>
      <c r="C7" s="148"/>
      <c r="D7" s="148"/>
    </row>
    <row r="8" spans="1:4" x14ac:dyDescent="0.25">
      <c r="A8" s="77" t="s">
        <v>37</v>
      </c>
      <c r="B8" s="149"/>
      <c r="C8" s="149"/>
      <c r="D8" s="149"/>
    </row>
    <row r="11" spans="1:4" x14ac:dyDescent="0.25">
      <c r="A11" s="654" t="s">
        <v>47</v>
      </c>
      <c r="B11" s="654"/>
      <c r="C11" s="654"/>
      <c r="D11" s="654"/>
    </row>
    <row r="12" spans="1:4" x14ac:dyDescent="0.25">
      <c r="B12" s="76" t="s">
        <v>43</v>
      </c>
      <c r="C12" s="76" t="s">
        <v>44</v>
      </c>
      <c r="D12" s="76" t="s">
        <v>45</v>
      </c>
    </row>
    <row r="13" spans="1:4" x14ac:dyDescent="0.25">
      <c r="A13" s="77" t="s">
        <v>34</v>
      </c>
      <c r="B13" s="78">
        <f>D5</f>
        <v>0</v>
      </c>
      <c r="C13" s="78"/>
      <c r="D13" s="78"/>
    </row>
    <row r="14" spans="1:4" x14ac:dyDescent="0.25">
      <c r="A14" s="77" t="s">
        <v>35</v>
      </c>
      <c r="B14" s="78">
        <f>D6</f>
        <v>0</v>
      </c>
      <c r="C14" s="78"/>
      <c r="D14" s="78"/>
    </row>
    <row r="15" spans="1:4" x14ac:dyDescent="0.25">
      <c r="A15" s="77" t="s">
        <v>36</v>
      </c>
      <c r="B15" s="78">
        <f>D7</f>
        <v>0</v>
      </c>
      <c r="C15" s="78"/>
      <c r="D15" s="78"/>
    </row>
    <row r="16" spans="1:4" x14ac:dyDescent="0.25">
      <c r="A16" s="77" t="s">
        <v>37</v>
      </c>
      <c r="B16" s="78">
        <f>D8</f>
        <v>0</v>
      </c>
      <c r="C16" s="78"/>
      <c r="D16" s="78"/>
    </row>
    <row r="18" spans="1:5" x14ac:dyDescent="0.25">
      <c r="A18" s="654" t="s">
        <v>48</v>
      </c>
      <c r="B18" s="654"/>
      <c r="C18" s="654"/>
      <c r="D18" s="654"/>
      <c r="E18" s="654"/>
    </row>
    <row r="19" spans="1:5" x14ac:dyDescent="0.25">
      <c r="B19" s="76" t="s">
        <v>49</v>
      </c>
      <c r="C19" s="76" t="s">
        <v>50</v>
      </c>
      <c r="D19" s="76" t="s">
        <v>51</v>
      </c>
      <c r="E19" s="76" t="s">
        <v>52</v>
      </c>
    </row>
    <row r="20" spans="1:5" x14ac:dyDescent="0.25">
      <c r="A20" s="77" t="s">
        <v>34</v>
      </c>
      <c r="B20" s="78"/>
      <c r="C20" s="78"/>
      <c r="D20" s="78"/>
      <c r="E20" s="78"/>
    </row>
    <row r="21" spans="1:5" x14ac:dyDescent="0.25">
      <c r="A21" s="77" t="s">
        <v>35</v>
      </c>
      <c r="B21" s="78"/>
      <c r="C21" s="78"/>
      <c r="D21" s="78"/>
      <c r="E21" s="78"/>
    </row>
    <row r="22" spans="1:5" x14ac:dyDescent="0.25">
      <c r="A22" s="77" t="s">
        <v>36</v>
      </c>
      <c r="B22" s="78"/>
      <c r="C22" s="78"/>
      <c r="D22" s="78"/>
      <c r="E22" s="78"/>
    </row>
    <row r="23" spans="1:5" x14ac:dyDescent="0.25">
      <c r="A23" s="77" t="s">
        <v>37</v>
      </c>
      <c r="B23" s="78"/>
      <c r="C23" s="78"/>
      <c r="D23" s="78"/>
      <c r="E23" s="78"/>
    </row>
  </sheetData>
  <mergeCells count="3">
    <mergeCell ref="A3:D3"/>
    <mergeCell ref="A11:D11"/>
    <mergeCell ref="A18:E18"/>
  </mergeCell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A0D583-2586-E641-AE7C-D098FD58538E}">
  <dimension ref="A2:O56"/>
  <sheetViews>
    <sheetView showGridLines="0" topLeftCell="A47" zoomScale="139" workbookViewId="0"/>
  </sheetViews>
  <sheetFormatPr baseColWidth="10" defaultRowHeight="19" x14ac:dyDescent="0.25"/>
  <cols>
    <col min="1" max="1" width="53" style="81" customWidth="1"/>
    <col min="2" max="2" width="14.33203125" style="81" customWidth="1"/>
    <col min="3" max="3" width="16.6640625" style="75" customWidth="1"/>
    <col min="4" max="4" width="14.5" style="75" customWidth="1"/>
    <col min="5" max="5" width="15.1640625" style="75" customWidth="1"/>
    <col min="6" max="6" width="17.1640625" style="75" customWidth="1"/>
    <col min="7" max="7" width="13.83203125" style="75" customWidth="1"/>
    <col min="8" max="16384" width="10.83203125" style="75"/>
  </cols>
  <sheetData>
    <row r="2" spans="1:15" ht="40" x14ac:dyDescent="0.25">
      <c r="A2" s="82" t="s">
        <v>53</v>
      </c>
      <c r="B2" s="105"/>
      <c r="C2" s="83" t="s">
        <v>17</v>
      </c>
      <c r="D2" s="83" t="s">
        <v>18</v>
      </c>
      <c r="E2" s="83" t="s">
        <v>19</v>
      </c>
      <c r="F2" s="83" t="s">
        <v>20</v>
      </c>
      <c r="G2" s="83" t="s">
        <v>100</v>
      </c>
      <c r="I2" s="80"/>
      <c r="J2" s="80"/>
      <c r="K2" s="80"/>
      <c r="L2" s="80"/>
      <c r="M2" s="80"/>
      <c r="N2" s="80"/>
      <c r="O2" s="80"/>
    </row>
    <row r="3" spans="1:15" ht="40" customHeight="1" x14ac:dyDescent="0.25">
      <c r="A3" s="84" t="s">
        <v>54</v>
      </c>
      <c r="B3" s="655"/>
      <c r="C3" s="143"/>
      <c r="D3" s="143"/>
      <c r="E3" s="143"/>
      <c r="F3" s="141"/>
      <c r="G3" s="141"/>
      <c r="I3" s="80"/>
      <c r="J3" s="80"/>
      <c r="K3" s="80"/>
      <c r="L3" s="112"/>
      <c r="M3" s="80"/>
      <c r="N3" s="80"/>
      <c r="O3" s="112"/>
    </row>
    <row r="4" spans="1:15" ht="40" x14ac:dyDescent="0.25">
      <c r="A4" s="84" t="s">
        <v>55</v>
      </c>
      <c r="B4" s="655"/>
      <c r="C4" s="144"/>
      <c r="D4" s="144"/>
      <c r="E4" s="144"/>
      <c r="F4" s="144"/>
      <c r="G4" s="141"/>
      <c r="I4" s="110"/>
      <c r="J4" s="110"/>
      <c r="K4" s="110"/>
      <c r="L4" s="110"/>
      <c r="M4" s="110"/>
      <c r="N4" s="110"/>
      <c r="O4" s="110"/>
    </row>
    <row r="5" spans="1:15" ht="40" x14ac:dyDescent="0.25">
      <c r="A5" s="84" t="s">
        <v>56</v>
      </c>
      <c r="B5" s="655"/>
      <c r="C5" s="144"/>
      <c r="D5" s="144"/>
      <c r="E5" s="144"/>
      <c r="F5" s="144"/>
      <c r="G5" s="141"/>
      <c r="I5" s="110"/>
      <c r="J5" s="110"/>
      <c r="K5" s="110"/>
      <c r="L5" s="110"/>
      <c r="M5" s="110"/>
      <c r="N5" s="110"/>
      <c r="O5" s="110"/>
    </row>
    <row r="6" spans="1:15" ht="40" customHeight="1" x14ac:dyDescent="0.25">
      <c r="A6" s="84" t="s">
        <v>57</v>
      </c>
      <c r="B6" s="655"/>
      <c r="C6" s="144"/>
      <c r="D6" s="144"/>
      <c r="E6" s="144"/>
      <c r="F6" s="144"/>
      <c r="G6" s="141"/>
      <c r="I6" s="110"/>
      <c r="J6" s="110"/>
      <c r="K6" s="110"/>
      <c r="L6" s="110"/>
      <c r="M6" s="110"/>
      <c r="N6" s="110"/>
      <c r="O6" s="110"/>
    </row>
    <row r="7" spans="1:15" ht="20" x14ac:dyDescent="0.25">
      <c r="A7" s="84" t="s">
        <v>58</v>
      </c>
      <c r="B7" s="655"/>
      <c r="C7" s="143"/>
      <c r="D7" s="143"/>
      <c r="E7" s="143"/>
      <c r="F7" s="143"/>
      <c r="G7" s="141"/>
      <c r="I7" s="110"/>
      <c r="J7" s="110"/>
      <c r="K7" s="110"/>
      <c r="L7" s="111"/>
      <c r="M7" s="111"/>
      <c r="N7" s="110"/>
      <c r="O7" s="111"/>
    </row>
    <row r="8" spans="1:15" ht="20" x14ac:dyDescent="0.25">
      <c r="A8" s="84" t="s">
        <v>59</v>
      </c>
      <c r="B8" s="655"/>
      <c r="C8" s="143"/>
      <c r="D8" s="143"/>
      <c r="E8" s="143"/>
      <c r="F8" s="143"/>
      <c r="G8" s="141"/>
      <c r="I8" s="110"/>
      <c r="J8" s="110"/>
      <c r="K8" s="110"/>
      <c r="L8" s="111"/>
      <c r="M8" s="111"/>
      <c r="N8" s="110"/>
      <c r="O8" s="111"/>
    </row>
    <row r="9" spans="1:15" s="7" customFormat="1" ht="34" hidden="1" customHeight="1" x14ac:dyDescent="0.2">
      <c r="A9" s="8" t="s">
        <v>60</v>
      </c>
      <c r="B9" s="655"/>
      <c r="C9" s="144"/>
      <c r="D9" s="144"/>
      <c r="E9" s="144"/>
      <c r="F9" s="142"/>
      <c r="G9" s="141"/>
      <c r="I9" s="110" t="s">
        <v>60</v>
      </c>
      <c r="J9" s="110">
        <v>0</v>
      </c>
      <c r="K9" s="110">
        <v>0</v>
      </c>
      <c r="L9" s="110">
        <v>207</v>
      </c>
      <c r="M9" s="110">
        <v>45</v>
      </c>
      <c r="N9" s="110">
        <v>32</v>
      </c>
      <c r="O9" s="110">
        <v>284</v>
      </c>
    </row>
    <row r="10" spans="1:15" s="7" customFormat="1" ht="34" hidden="1" customHeight="1" x14ac:dyDescent="0.2">
      <c r="A10" s="8" t="s">
        <v>61</v>
      </c>
      <c r="B10" s="655"/>
      <c r="C10" s="144"/>
      <c r="D10" s="144"/>
      <c r="E10" s="144"/>
      <c r="F10" s="142"/>
      <c r="G10" s="141"/>
      <c r="I10" s="110" t="s">
        <v>61</v>
      </c>
      <c r="J10" s="110">
        <v>0</v>
      </c>
      <c r="K10" s="110">
        <v>0</v>
      </c>
      <c r="L10" s="110">
        <v>0</v>
      </c>
      <c r="M10" s="110">
        <v>0</v>
      </c>
      <c r="N10" s="110">
        <v>0</v>
      </c>
      <c r="O10" s="110">
        <v>0</v>
      </c>
    </row>
    <row r="11" spans="1:15" ht="60" x14ac:dyDescent="0.25">
      <c r="A11" s="84" t="s">
        <v>62</v>
      </c>
      <c r="B11" s="655"/>
      <c r="C11" s="144"/>
      <c r="D11" s="144"/>
      <c r="E11" s="144"/>
      <c r="F11" s="144"/>
      <c r="G11" s="141"/>
      <c r="I11" s="110"/>
      <c r="J11" s="110"/>
      <c r="K11" s="110"/>
      <c r="L11" s="110"/>
      <c r="M11" s="110"/>
      <c r="N11" s="110"/>
      <c r="O11" s="110"/>
    </row>
    <row r="12" spans="1:15" ht="40" x14ac:dyDescent="0.25">
      <c r="A12" s="84" t="s">
        <v>63</v>
      </c>
      <c r="B12" s="655"/>
      <c r="C12" s="144"/>
      <c r="D12" s="144"/>
      <c r="E12" s="144"/>
      <c r="F12" s="144"/>
      <c r="G12" s="141"/>
      <c r="I12" s="110"/>
      <c r="J12" s="110"/>
      <c r="K12" s="110"/>
      <c r="L12" s="110"/>
      <c r="M12" s="110"/>
      <c r="N12" s="110"/>
      <c r="O12" s="110"/>
    </row>
    <row r="13" spans="1:15" ht="20" x14ac:dyDescent="0.25">
      <c r="A13" s="84" t="s">
        <v>64</v>
      </c>
      <c r="B13" s="655"/>
      <c r="C13" s="144"/>
      <c r="D13" s="144"/>
      <c r="E13" s="143"/>
      <c r="F13" s="144"/>
      <c r="G13" s="141"/>
      <c r="I13" s="110"/>
      <c r="J13" s="110"/>
      <c r="K13" s="110"/>
      <c r="L13" s="110"/>
      <c r="M13" s="110"/>
      <c r="N13" s="110"/>
      <c r="O13" s="110"/>
    </row>
    <row r="14" spans="1:15" ht="40" x14ac:dyDescent="0.25">
      <c r="A14" s="84" t="s">
        <v>65</v>
      </c>
      <c r="B14" s="655"/>
      <c r="C14" s="144"/>
      <c r="D14" s="144"/>
      <c r="E14" s="144"/>
      <c r="F14" s="144"/>
      <c r="G14" s="141"/>
      <c r="I14" s="110"/>
      <c r="J14" s="110"/>
      <c r="K14" s="110"/>
      <c r="L14" s="110"/>
      <c r="M14" s="110"/>
      <c r="N14" s="110"/>
      <c r="O14" s="110"/>
    </row>
    <row r="15" spans="1:15" ht="20" x14ac:dyDescent="0.25">
      <c r="A15" s="84" t="s">
        <v>66</v>
      </c>
      <c r="B15" s="655"/>
      <c r="C15" s="144"/>
      <c r="D15" s="144"/>
      <c r="E15" s="144"/>
      <c r="F15" s="144"/>
      <c r="G15" s="141"/>
      <c r="I15" s="110"/>
      <c r="J15" s="110"/>
      <c r="K15" s="110"/>
      <c r="L15" s="110"/>
      <c r="M15" s="110"/>
      <c r="N15" s="110"/>
      <c r="O15" s="110"/>
    </row>
    <row r="16" spans="1:15" ht="20" x14ac:dyDescent="0.25">
      <c r="A16" s="84" t="s">
        <v>67</v>
      </c>
      <c r="B16" s="655"/>
      <c r="C16" s="144"/>
      <c r="D16" s="144"/>
      <c r="E16" s="143"/>
      <c r="F16" s="144"/>
      <c r="G16" s="141"/>
      <c r="I16" s="110"/>
      <c r="J16" s="110"/>
      <c r="K16" s="110"/>
      <c r="L16" s="110"/>
      <c r="M16" s="110"/>
      <c r="N16" s="110"/>
      <c r="O16" s="110"/>
    </row>
    <row r="17" spans="1:15" ht="20" x14ac:dyDescent="0.25">
      <c r="A17" s="84" t="s">
        <v>68</v>
      </c>
      <c r="B17" s="655"/>
      <c r="C17" s="144"/>
      <c r="D17" s="144"/>
      <c r="E17" s="144"/>
      <c r="F17" s="144"/>
      <c r="G17" s="141"/>
      <c r="I17" s="110"/>
      <c r="J17" s="110"/>
      <c r="K17" s="110"/>
      <c r="L17" s="110"/>
      <c r="M17" s="110"/>
      <c r="N17" s="110"/>
      <c r="O17" s="110"/>
    </row>
    <row r="18" spans="1:15" ht="20" x14ac:dyDescent="0.25">
      <c r="A18" s="84" t="s">
        <v>69</v>
      </c>
      <c r="B18" s="655"/>
      <c r="C18" s="144"/>
      <c r="D18" s="144"/>
      <c r="E18" s="144"/>
      <c r="F18" s="144"/>
      <c r="G18" s="141"/>
      <c r="I18" s="110"/>
      <c r="J18" s="110"/>
      <c r="K18" s="110"/>
      <c r="L18" s="110"/>
      <c r="M18" s="110"/>
      <c r="N18" s="110"/>
      <c r="O18" s="110"/>
    </row>
    <row r="19" spans="1:15" ht="20" hidden="1" customHeight="1" x14ac:dyDescent="0.25">
      <c r="A19" s="145" t="s">
        <v>70</v>
      </c>
      <c r="B19" s="655"/>
      <c r="C19" s="144"/>
      <c r="D19" s="144"/>
      <c r="E19" s="144"/>
      <c r="F19" s="142"/>
      <c r="G19" s="141"/>
      <c r="I19" s="110" t="s">
        <v>70</v>
      </c>
      <c r="J19" s="110">
        <v>0</v>
      </c>
      <c r="K19" s="110">
        <v>0</v>
      </c>
      <c r="L19" s="110">
        <v>0</v>
      </c>
      <c r="M19" s="110">
        <v>0</v>
      </c>
      <c r="N19" s="110">
        <v>0</v>
      </c>
      <c r="O19" s="110">
        <v>0</v>
      </c>
    </row>
    <row r="20" spans="1:15" ht="20" x14ac:dyDescent="0.25">
      <c r="A20" s="84" t="s">
        <v>71</v>
      </c>
      <c r="B20" s="655"/>
      <c r="C20" s="144"/>
      <c r="D20" s="144"/>
      <c r="E20" s="144"/>
      <c r="F20" s="144"/>
      <c r="G20" s="141"/>
      <c r="I20" s="110"/>
      <c r="J20" s="110"/>
      <c r="K20" s="110"/>
      <c r="L20" s="110"/>
      <c r="M20" s="110"/>
      <c r="N20" s="110"/>
      <c r="O20" s="110"/>
    </row>
    <row r="21" spans="1:15" ht="40" x14ac:dyDescent="0.25">
      <c r="A21" s="84" t="s">
        <v>72</v>
      </c>
      <c r="B21" s="655"/>
      <c r="C21" s="144"/>
      <c r="D21" s="144"/>
      <c r="E21" s="144"/>
      <c r="F21" s="144"/>
      <c r="G21" s="141"/>
      <c r="I21" s="110"/>
      <c r="J21" s="110"/>
      <c r="K21" s="110"/>
      <c r="L21" s="110"/>
      <c r="M21" s="110"/>
      <c r="N21" s="110"/>
      <c r="O21" s="110"/>
    </row>
    <row r="22" spans="1:15" ht="40" x14ac:dyDescent="0.25">
      <c r="A22" s="84" t="s">
        <v>73</v>
      </c>
      <c r="B22" s="655"/>
      <c r="C22" s="144"/>
      <c r="D22" s="144"/>
      <c r="E22" s="144"/>
      <c r="F22" s="144"/>
      <c r="G22" s="141"/>
      <c r="I22" s="110"/>
      <c r="J22" s="110"/>
      <c r="K22" s="110"/>
      <c r="L22" s="110"/>
      <c r="M22" s="110"/>
      <c r="N22" s="110"/>
      <c r="O22" s="110"/>
    </row>
    <row r="23" spans="1:15" ht="40" x14ac:dyDescent="0.25">
      <c r="A23" s="84" t="s">
        <v>74</v>
      </c>
      <c r="B23" s="655"/>
      <c r="C23" s="144"/>
      <c r="D23" s="144"/>
      <c r="E23" s="144"/>
      <c r="F23" s="142"/>
      <c r="G23" s="141"/>
      <c r="I23" s="110"/>
      <c r="J23" s="110"/>
      <c r="K23" s="110"/>
      <c r="L23" s="110"/>
      <c r="M23" s="110"/>
      <c r="N23" s="110"/>
      <c r="O23" s="110"/>
    </row>
    <row r="24" spans="1:15" s="7" customFormat="1" ht="17" hidden="1" customHeight="1" x14ac:dyDescent="0.2">
      <c r="A24" s="8" t="s">
        <v>75</v>
      </c>
      <c r="B24" s="655"/>
      <c r="C24" s="144"/>
      <c r="D24" s="144"/>
      <c r="E24" s="144"/>
      <c r="F24" s="142"/>
      <c r="G24" s="141"/>
      <c r="I24" s="110" t="s">
        <v>75</v>
      </c>
      <c r="J24" s="110">
        <v>0</v>
      </c>
      <c r="K24" s="110">
        <v>0</v>
      </c>
      <c r="L24" s="110">
        <v>0</v>
      </c>
      <c r="M24" s="110">
        <v>0</v>
      </c>
      <c r="N24" s="110">
        <v>0</v>
      </c>
      <c r="O24" s="110">
        <v>0</v>
      </c>
    </row>
    <row r="25" spans="1:15" ht="20" x14ac:dyDescent="0.25">
      <c r="A25" s="84" t="s">
        <v>76</v>
      </c>
      <c r="B25" s="655"/>
      <c r="C25" s="143"/>
      <c r="D25" s="143"/>
      <c r="E25" s="143"/>
      <c r="F25" s="142"/>
      <c r="G25" s="141"/>
      <c r="I25" s="110"/>
      <c r="J25" s="110"/>
      <c r="K25" s="110"/>
      <c r="L25" s="111"/>
      <c r="M25" s="110"/>
      <c r="N25" s="110"/>
      <c r="O25" s="111"/>
    </row>
    <row r="26" spans="1:15" s="7" customFormat="1" ht="17" hidden="1" customHeight="1" x14ac:dyDescent="0.2">
      <c r="A26" s="8" t="s">
        <v>77</v>
      </c>
      <c r="B26" s="655"/>
      <c r="C26" s="144"/>
      <c r="D26" s="144"/>
      <c r="E26" s="144"/>
      <c r="F26" s="142"/>
      <c r="G26" s="141"/>
      <c r="I26" s="110" t="s">
        <v>77</v>
      </c>
      <c r="J26" s="110">
        <v>0</v>
      </c>
      <c r="K26" s="110">
        <v>0</v>
      </c>
      <c r="L26" s="110">
        <v>0</v>
      </c>
      <c r="M26" s="110">
        <v>0</v>
      </c>
      <c r="N26" s="110">
        <v>0</v>
      </c>
      <c r="O26" s="110">
        <v>0</v>
      </c>
    </row>
    <row r="27" spans="1:15" s="7" customFormat="1" ht="17" hidden="1" customHeight="1" x14ac:dyDescent="0.2">
      <c r="A27" s="8" t="s">
        <v>78</v>
      </c>
      <c r="B27" s="655"/>
      <c r="C27" s="144"/>
      <c r="D27" s="144"/>
      <c r="E27" s="144"/>
      <c r="F27" s="142"/>
      <c r="G27" s="141"/>
      <c r="I27" s="110" t="s">
        <v>78</v>
      </c>
      <c r="J27" s="110">
        <v>0</v>
      </c>
      <c r="K27" s="110">
        <v>0</v>
      </c>
      <c r="L27" s="110">
        <v>0</v>
      </c>
      <c r="M27" s="110">
        <v>0</v>
      </c>
      <c r="N27" s="110">
        <v>0</v>
      </c>
      <c r="O27" s="110">
        <v>0</v>
      </c>
    </row>
    <row r="28" spans="1:15" ht="20" x14ac:dyDescent="0.25">
      <c r="A28" s="84" t="s">
        <v>79</v>
      </c>
      <c r="B28" s="655"/>
      <c r="C28" s="144"/>
      <c r="D28" s="144"/>
      <c r="E28" s="144"/>
      <c r="F28" s="142"/>
      <c r="G28" s="141"/>
      <c r="I28" s="110"/>
      <c r="J28" s="110"/>
      <c r="K28" s="110"/>
      <c r="L28" s="110"/>
      <c r="M28" s="110"/>
      <c r="N28" s="110"/>
      <c r="O28" s="111"/>
    </row>
    <row r="29" spans="1:15" ht="40" x14ac:dyDescent="0.25">
      <c r="A29" s="84" t="s">
        <v>80</v>
      </c>
      <c r="B29" s="655"/>
      <c r="C29" s="144"/>
      <c r="D29" s="144"/>
      <c r="E29" s="144"/>
      <c r="F29" s="142"/>
      <c r="G29" s="141"/>
      <c r="I29" s="110"/>
      <c r="J29" s="110"/>
      <c r="K29" s="110"/>
      <c r="L29" s="110"/>
      <c r="M29" s="110"/>
      <c r="N29" s="110"/>
      <c r="O29" s="110"/>
    </row>
    <row r="30" spans="1:15" s="7" customFormat="1" ht="34" hidden="1" customHeight="1" x14ac:dyDescent="0.2">
      <c r="A30" s="8" t="s">
        <v>81</v>
      </c>
      <c r="B30" s="655"/>
      <c r="C30" s="144"/>
      <c r="D30" s="144"/>
      <c r="E30" s="144"/>
      <c r="F30" s="142"/>
      <c r="G30" s="141"/>
      <c r="I30" s="110" t="s">
        <v>81</v>
      </c>
      <c r="J30" s="110">
        <v>0</v>
      </c>
      <c r="K30" s="110">
        <v>0</v>
      </c>
      <c r="L30" s="110">
        <v>0</v>
      </c>
      <c r="M30" s="110">
        <v>0</v>
      </c>
      <c r="N30" s="110">
        <v>0</v>
      </c>
      <c r="O30" s="110">
        <v>0</v>
      </c>
    </row>
    <row r="31" spans="1:15" ht="60" x14ac:dyDescent="0.25">
      <c r="A31" s="84" t="s">
        <v>82</v>
      </c>
      <c r="B31" s="655"/>
      <c r="C31" s="144"/>
      <c r="D31" s="144"/>
      <c r="E31" s="144"/>
      <c r="F31" s="142"/>
      <c r="G31" s="141"/>
      <c r="I31" s="110"/>
      <c r="J31" s="110"/>
      <c r="K31" s="110"/>
      <c r="L31" s="110"/>
      <c r="M31" s="110"/>
      <c r="N31" s="110"/>
      <c r="O31" s="111"/>
    </row>
    <row r="32" spans="1:15" s="7" customFormat="1" ht="17" hidden="1" customHeight="1" x14ac:dyDescent="0.2">
      <c r="A32" s="8" t="s">
        <v>83</v>
      </c>
      <c r="B32" s="655"/>
      <c r="C32" s="144"/>
      <c r="D32" s="144"/>
      <c r="E32" s="144"/>
      <c r="F32" s="142"/>
      <c r="G32" s="141"/>
      <c r="I32" s="110" t="s">
        <v>83</v>
      </c>
      <c r="J32" s="110">
        <v>0</v>
      </c>
      <c r="K32" s="110">
        <v>0</v>
      </c>
      <c r="L32" s="110">
        <v>0</v>
      </c>
      <c r="M32" s="110">
        <v>0</v>
      </c>
      <c r="N32" s="110">
        <v>0</v>
      </c>
      <c r="O32" s="110">
        <v>0</v>
      </c>
    </row>
    <row r="33" spans="1:15" s="7" customFormat="1" ht="17" hidden="1" customHeight="1" x14ac:dyDescent="0.2">
      <c r="A33" s="8" t="s">
        <v>84</v>
      </c>
      <c r="B33" s="655"/>
      <c r="C33" s="144"/>
      <c r="D33" s="144"/>
      <c r="E33" s="144"/>
      <c r="F33" s="142"/>
      <c r="G33" s="141"/>
      <c r="I33" s="110" t="s">
        <v>84</v>
      </c>
      <c r="J33" s="110">
        <v>0</v>
      </c>
      <c r="K33" s="110">
        <v>0</v>
      </c>
      <c r="L33" s="110">
        <v>0</v>
      </c>
      <c r="M33" s="110">
        <v>0</v>
      </c>
      <c r="N33" s="110">
        <v>0</v>
      </c>
      <c r="O33" s="110">
        <v>0</v>
      </c>
    </row>
    <row r="34" spans="1:15" s="7" customFormat="1" ht="17" hidden="1" customHeight="1" x14ac:dyDescent="0.2">
      <c r="A34" s="8" t="s">
        <v>85</v>
      </c>
      <c r="B34" s="655"/>
      <c r="C34" s="144"/>
      <c r="D34" s="144"/>
      <c r="E34" s="144"/>
      <c r="F34" s="142"/>
      <c r="G34" s="141"/>
      <c r="I34" s="110" t="s">
        <v>85</v>
      </c>
      <c r="J34" s="110">
        <v>0</v>
      </c>
      <c r="K34" s="110">
        <v>0</v>
      </c>
      <c r="L34" s="110">
        <v>0</v>
      </c>
      <c r="M34" s="110">
        <v>0</v>
      </c>
      <c r="N34" s="110">
        <v>0</v>
      </c>
      <c r="O34" s="110">
        <v>0</v>
      </c>
    </row>
    <row r="35" spans="1:15" ht="20" x14ac:dyDescent="0.25">
      <c r="A35" s="84" t="s">
        <v>86</v>
      </c>
      <c r="B35" s="655"/>
      <c r="C35" s="144"/>
      <c r="D35" s="144"/>
      <c r="E35" s="144"/>
      <c r="F35" s="142"/>
      <c r="G35" s="141"/>
      <c r="I35" s="110"/>
      <c r="J35" s="110"/>
      <c r="K35" s="110"/>
      <c r="L35" s="110"/>
      <c r="M35" s="110"/>
      <c r="N35" s="110"/>
      <c r="O35" s="110"/>
    </row>
    <row r="36" spans="1:15" ht="20" x14ac:dyDescent="0.25">
      <c r="A36" s="84" t="s">
        <v>87</v>
      </c>
      <c r="B36" s="655"/>
      <c r="C36" s="143"/>
      <c r="D36" s="143"/>
      <c r="E36" s="143"/>
      <c r="F36" s="142"/>
      <c r="G36" s="141"/>
      <c r="I36" s="110"/>
      <c r="J36" s="110"/>
      <c r="K36" s="110"/>
      <c r="L36" s="110"/>
      <c r="M36" s="110"/>
      <c r="N36" s="110"/>
      <c r="O36" s="111"/>
    </row>
    <row r="37" spans="1:15" s="7" customFormat="1" ht="34" hidden="1" customHeight="1" x14ac:dyDescent="0.2">
      <c r="A37" s="8" t="s">
        <v>88</v>
      </c>
      <c r="B37" s="655"/>
      <c r="C37" s="144"/>
      <c r="D37" s="144"/>
      <c r="E37" s="144"/>
      <c r="F37" s="142"/>
      <c r="G37" s="141"/>
      <c r="I37" s="110" t="s">
        <v>88</v>
      </c>
      <c r="J37" s="110">
        <v>0</v>
      </c>
      <c r="K37" s="110">
        <v>0</v>
      </c>
      <c r="L37" s="110">
        <v>0</v>
      </c>
      <c r="M37" s="110">
        <v>0</v>
      </c>
      <c r="N37" s="110">
        <v>0</v>
      </c>
      <c r="O37" s="110">
        <v>0</v>
      </c>
    </row>
    <row r="38" spans="1:15" s="7" customFormat="1" ht="17" hidden="1" customHeight="1" x14ac:dyDescent="0.2">
      <c r="A38" s="8" t="s">
        <v>89</v>
      </c>
      <c r="B38" s="655"/>
      <c r="C38" s="144"/>
      <c r="D38" s="144"/>
      <c r="E38" s="144"/>
      <c r="F38" s="142"/>
      <c r="G38" s="141"/>
      <c r="I38" s="110" t="s">
        <v>89</v>
      </c>
      <c r="J38" s="110">
        <v>0</v>
      </c>
      <c r="K38" s="110">
        <v>0</v>
      </c>
      <c r="L38" s="110">
        <v>0</v>
      </c>
      <c r="M38" s="110">
        <v>0</v>
      </c>
      <c r="N38" s="110">
        <v>0</v>
      </c>
      <c r="O38" s="110">
        <v>0</v>
      </c>
    </row>
    <row r="39" spans="1:15" s="7" customFormat="1" ht="17" hidden="1" customHeight="1" x14ac:dyDescent="0.2">
      <c r="A39" s="8" t="s">
        <v>90</v>
      </c>
      <c r="B39" s="655"/>
      <c r="C39" s="144"/>
      <c r="D39" s="144"/>
      <c r="E39" s="144"/>
      <c r="F39" s="142"/>
      <c r="G39" s="141"/>
      <c r="I39" s="110" t="s">
        <v>90</v>
      </c>
      <c r="J39" s="110">
        <v>0</v>
      </c>
      <c r="K39" s="110">
        <v>0</v>
      </c>
      <c r="L39" s="110">
        <v>0</v>
      </c>
      <c r="M39" s="110">
        <v>0</v>
      </c>
      <c r="N39" s="110">
        <v>0</v>
      </c>
      <c r="O39" s="110">
        <v>0</v>
      </c>
    </row>
    <row r="40" spans="1:15" s="7" customFormat="1" ht="17" hidden="1" customHeight="1" x14ac:dyDescent="0.2">
      <c r="A40" s="8" t="s">
        <v>91</v>
      </c>
      <c r="B40" s="655"/>
      <c r="C40" s="144"/>
      <c r="D40" s="144"/>
      <c r="E40" s="144"/>
      <c r="F40" s="142"/>
      <c r="G40" s="141"/>
      <c r="I40" s="110" t="s">
        <v>91</v>
      </c>
      <c r="J40" s="110">
        <v>0</v>
      </c>
      <c r="K40" s="110">
        <v>0</v>
      </c>
      <c r="L40" s="110">
        <v>0</v>
      </c>
      <c r="M40" s="110">
        <v>0</v>
      </c>
      <c r="N40" s="110">
        <v>0</v>
      </c>
      <c r="O40" s="110">
        <v>0</v>
      </c>
    </row>
    <row r="41" spans="1:15" s="7" customFormat="1" ht="17" hidden="1" customHeight="1" x14ac:dyDescent="0.2">
      <c r="A41" s="8" t="s">
        <v>92</v>
      </c>
      <c r="B41" s="655"/>
      <c r="C41" s="144"/>
      <c r="D41" s="144"/>
      <c r="E41" s="144"/>
      <c r="F41" s="142"/>
      <c r="G41" s="141"/>
      <c r="I41" s="110" t="s">
        <v>92</v>
      </c>
      <c r="J41" s="110">
        <v>0</v>
      </c>
      <c r="K41" s="110">
        <v>0</v>
      </c>
      <c r="L41" s="110">
        <v>0</v>
      </c>
      <c r="M41" s="110">
        <v>0</v>
      </c>
      <c r="N41" s="110">
        <v>0</v>
      </c>
      <c r="O41" s="110">
        <v>0</v>
      </c>
    </row>
    <row r="42" spans="1:15" ht="20" x14ac:dyDescent="0.25">
      <c r="A42" s="84" t="s">
        <v>93</v>
      </c>
      <c r="B42" s="655"/>
      <c r="C42" s="143"/>
      <c r="D42" s="143"/>
      <c r="E42" s="143"/>
      <c r="F42" s="141"/>
      <c r="G42" s="141"/>
      <c r="I42" s="110"/>
      <c r="J42" s="110"/>
      <c r="K42" s="110"/>
      <c r="L42" s="111"/>
      <c r="M42" s="111"/>
      <c r="N42" s="110"/>
      <c r="O42" s="111"/>
    </row>
    <row r="43" spans="1:15" ht="20" x14ac:dyDescent="0.25">
      <c r="A43" s="84" t="s">
        <v>94</v>
      </c>
      <c r="B43" s="655"/>
      <c r="C43" s="143"/>
      <c r="D43" s="143"/>
      <c r="E43" s="143"/>
      <c r="F43" s="142"/>
      <c r="G43" s="141"/>
      <c r="I43" s="110"/>
      <c r="J43" s="110"/>
      <c r="K43" s="110"/>
      <c r="L43" s="111"/>
      <c r="M43" s="110"/>
      <c r="N43" s="110"/>
      <c r="O43" s="111"/>
    </row>
    <row r="44" spans="1:15" s="7" customFormat="1" ht="34" hidden="1" customHeight="1" x14ac:dyDescent="0.2">
      <c r="A44" s="8" t="s">
        <v>95</v>
      </c>
      <c r="B44" s="655"/>
      <c r="C44" s="144"/>
      <c r="D44" s="144"/>
      <c r="E44" s="144"/>
      <c r="F44" s="142"/>
      <c r="G44" s="141"/>
      <c r="I44" s="110" t="s">
        <v>95</v>
      </c>
      <c r="J44" s="110">
        <v>0</v>
      </c>
      <c r="K44" s="110">
        <v>0</v>
      </c>
      <c r="L44" s="110">
        <v>0</v>
      </c>
      <c r="M44" s="110">
        <v>0</v>
      </c>
      <c r="N44" s="110">
        <v>0</v>
      </c>
      <c r="O44" s="110">
        <v>0</v>
      </c>
    </row>
    <row r="45" spans="1:15" ht="20" x14ac:dyDescent="0.25">
      <c r="A45" s="84" t="s">
        <v>96</v>
      </c>
      <c r="B45" s="655"/>
      <c r="C45" s="144"/>
      <c r="D45" s="144"/>
      <c r="E45" s="144"/>
      <c r="F45" s="142"/>
      <c r="G45" s="141"/>
      <c r="I45" s="110"/>
      <c r="J45" s="110"/>
      <c r="K45" s="110"/>
      <c r="L45" s="110"/>
      <c r="M45" s="110"/>
      <c r="N45" s="110"/>
      <c r="O45" s="110"/>
    </row>
    <row r="46" spans="1:15" s="7" customFormat="1" ht="34" hidden="1" customHeight="1" x14ac:dyDescent="0.2">
      <c r="A46" s="8" t="s">
        <v>97</v>
      </c>
      <c r="B46" s="655"/>
      <c r="C46" s="144"/>
      <c r="D46" s="144"/>
      <c r="E46" s="144"/>
      <c r="F46" s="142"/>
      <c r="G46" s="141"/>
      <c r="I46" s="110" t="s">
        <v>97</v>
      </c>
      <c r="J46" s="110">
        <v>0</v>
      </c>
      <c r="K46" s="110">
        <v>0</v>
      </c>
      <c r="L46" s="110">
        <v>0</v>
      </c>
      <c r="M46" s="110">
        <v>0</v>
      </c>
      <c r="N46" s="110">
        <v>0</v>
      </c>
      <c r="O46" s="110">
        <v>0</v>
      </c>
    </row>
    <row r="47" spans="1:15" ht="40" x14ac:dyDescent="0.25">
      <c r="A47" s="84" t="s">
        <v>98</v>
      </c>
      <c r="B47" s="655"/>
      <c r="C47" s="144"/>
      <c r="D47" s="144"/>
      <c r="E47" s="144"/>
      <c r="F47" s="142"/>
      <c r="G47" s="141"/>
      <c r="I47" s="110"/>
      <c r="J47" s="110"/>
      <c r="K47" s="110"/>
      <c r="L47" s="110"/>
      <c r="M47" s="110"/>
      <c r="N47" s="110"/>
      <c r="O47" s="110"/>
    </row>
    <row r="48" spans="1:15" ht="20" x14ac:dyDescent="0.25">
      <c r="A48" s="84" t="s">
        <v>99</v>
      </c>
      <c r="B48" s="655"/>
      <c r="C48" s="144"/>
      <c r="D48" s="143"/>
      <c r="E48" s="143"/>
      <c r="F48" s="142"/>
      <c r="G48" s="141"/>
      <c r="I48" s="110"/>
      <c r="J48" s="110"/>
      <c r="K48" s="110"/>
      <c r="L48" s="110"/>
      <c r="M48" s="110"/>
      <c r="N48" s="110"/>
      <c r="O48" s="111"/>
    </row>
    <row r="49" spans="1:15" x14ac:dyDescent="0.25">
      <c r="D49" s="110"/>
      <c r="E49" s="110"/>
      <c r="I49" s="110"/>
      <c r="J49"/>
      <c r="K49"/>
      <c r="L49"/>
      <c r="M49"/>
      <c r="N49"/>
      <c r="O49"/>
    </row>
    <row r="51" spans="1:15" ht="20" x14ac:dyDescent="0.25">
      <c r="A51" s="84" t="s">
        <v>146</v>
      </c>
      <c r="B51" s="84"/>
      <c r="C51" s="95" t="e">
        <f>C20/C36</f>
        <v>#DIV/0!</v>
      </c>
      <c r="D51" s="95" t="e">
        <f t="shared" ref="D51:G51" si="0">D20/D36</f>
        <v>#DIV/0!</v>
      </c>
      <c r="E51" s="95" t="e">
        <f t="shared" si="0"/>
        <v>#DIV/0!</v>
      </c>
      <c r="F51" s="95" t="e">
        <f t="shared" si="0"/>
        <v>#DIV/0!</v>
      </c>
      <c r="G51" s="95" t="e">
        <f t="shared" si="0"/>
        <v>#DIV/0!</v>
      </c>
    </row>
    <row r="52" spans="1:15" ht="20" x14ac:dyDescent="0.25">
      <c r="A52" s="84" t="s">
        <v>147</v>
      </c>
      <c r="B52" s="84" t="s">
        <v>246</v>
      </c>
      <c r="C52" s="106" t="e">
        <f>C28/C20</f>
        <v>#DIV/0!</v>
      </c>
      <c r="D52" s="106" t="e">
        <f t="shared" ref="D52:G52" si="1">D28/D20</f>
        <v>#DIV/0!</v>
      </c>
      <c r="E52" s="106" t="e">
        <f t="shared" si="1"/>
        <v>#DIV/0!</v>
      </c>
      <c r="F52" s="106" t="e">
        <f t="shared" si="1"/>
        <v>#DIV/0!</v>
      </c>
      <c r="G52" s="106" t="e">
        <f t="shared" si="1"/>
        <v>#DIV/0!</v>
      </c>
    </row>
    <row r="53" spans="1:15" ht="20" x14ac:dyDescent="0.25">
      <c r="A53" s="84" t="s">
        <v>148</v>
      </c>
      <c r="B53" s="84"/>
      <c r="C53" s="106" t="e">
        <f>(C20/C36)</f>
        <v>#DIV/0!</v>
      </c>
      <c r="D53" s="106" t="e">
        <f t="shared" ref="D53:G53" si="2">D20/D36</f>
        <v>#DIV/0!</v>
      </c>
      <c r="E53" s="106" t="e">
        <f t="shared" si="2"/>
        <v>#DIV/0!</v>
      </c>
      <c r="F53" s="106" t="e">
        <f t="shared" si="2"/>
        <v>#DIV/0!</v>
      </c>
      <c r="G53" s="106" t="e">
        <f t="shared" si="2"/>
        <v>#DIV/0!</v>
      </c>
    </row>
    <row r="54" spans="1:15" x14ac:dyDescent="0.25">
      <c r="B54" s="115"/>
      <c r="C54" s="115"/>
      <c r="D54" s="115"/>
      <c r="E54" s="115"/>
      <c r="F54" s="115"/>
      <c r="G54" s="115"/>
    </row>
    <row r="55" spans="1:15" x14ac:dyDescent="0.25">
      <c r="B55" s="84">
        <v>2021</v>
      </c>
      <c r="C55" s="86">
        <v>2022</v>
      </c>
      <c r="F55" s="115"/>
    </row>
    <row r="56" spans="1:15" ht="20" x14ac:dyDescent="0.25">
      <c r="A56" s="126" t="s">
        <v>267</v>
      </c>
      <c r="B56" s="127"/>
      <c r="C56" s="86"/>
    </row>
  </sheetData>
  <autoFilter ref="A2:H47" xr:uid="{03A0D583-2586-E641-AE7C-D098FD58538E}"/>
  <mergeCells count="1">
    <mergeCell ref="B3:B48"/>
  </mergeCell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63B19C-9763-A04B-A3A6-4FC8C23DDCEF}">
  <dimension ref="A1:L59"/>
  <sheetViews>
    <sheetView topLeftCell="D52" zoomScale="150" workbookViewId="0"/>
  </sheetViews>
  <sheetFormatPr baseColWidth="10" defaultRowHeight="19" x14ac:dyDescent="0.25"/>
  <cols>
    <col min="1" max="1" width="96.5" style="75" customWidth="1"/>
    <col min="2" max="2" width="32.6640625" style="75" customWidth="1"/>
    <col min="3" max="6" width="24.5" style="75" customWidth="1"/>
    <col min="7" max="7" width="10.83203125" style="75"/>
    <col min="8" max="8" width="17" style="75" customWidth="1"/>
    <col min="9" max="9" width="22.1640625" style="75" customWidth="1"/>
    <col min="10" max="16384" width="10.83203125" style="75"/>
  </cols>
  <sheetData>
    <row r="1" spans="1:9" x14ac:dyDescent="0.25">
      <c r="B1" s="76" t="s">
        <v>17</v>
      </c>
      <c r="C1" s="76" t="s">
        <v>18</v>
      </c>
      <c r="D1" s="76" t="s">
        <v>19</v>
      </c>
      <c r="E1" s="76" t="s">
        <v>133</v>
      </c>
      <c r="F1" s="76" t="s">
        <v>100</v>
      </c>
    </row>
    <row r="2" spans="1:9" ht="20" x14ac:dyDescent="0.25">
      <c r="A2" s="87" t="s">
        <v>101</v>
      </c>
      <c r="B2" s="88"/>
      <c r="C2" s="88"/>
      <c r="D2" s="88"/>
      <c r="E2" s="88"/>
      <c r="F2" s="88"/>
    </row>
    <row r="3" spans="1:9" ht="20" x14ac:dyDescent="0.25">
      <c r="A3" s="88" t="s">
        <v>53</v>
      </c>
      <c r="B3" s="88" t="s">
        <v>102</v>
      </c>
      <c r="C3" s="88" t="s">
        <v>102</v>
      </c>
      <c r="D3" s="88" t="s">
        <v>102</v>
      </c>
      <c r="E3" s="88" t="s">
        <v>102</v>
      </c>
      <c r="F3" s="88" t="s">
        <v>102</v>
      </c>
      <c r="H3" s="109"/>
      <c r="I3" s="109"/>
    </row>
    <row r="4" spans="1:9" ht="20" x14ac:dyDescent="0.25">
      <c r="A4" s="89" t="s">
        <v>103</v>
      </c>
      <c r="B4" s="90"/>
      <c r="C4" s="90"/>
      <c r="D4" s="90"/>
      <c r="E4" s="79"/>
      <c r="F4" s="89">
        <f>SUM(B4:E4)</f>
        <v>0</v>
      </c>
      <c r="H4" s="110"/>
      <c r="I4" s="110"/>
    </row>
    <row r="5" spans="1:9" ht="40" customHeight="1" x14ac:dyDescent="0.25">
      <c r="A5" s="89" t="s">
        <v>104</v>
      </c>
      <c r="B5" s="90"/>
      <c r="C5" s="90"/>
      <c r="D5" s="90"/>
      <c r="E5" s="79"/>
      <c r="F5" s="89">
        <f t="shared" ref="F5:F11" si="0">SUM(B5:E5)</f>
        <v>0</v>
      </c>
      <c r="H5" s="110"/>
      <c r="I5" s="111"/>
    </row>
    <row r="6" spans="1:9" ht="40" x14ac:dyDescent="0.25">
      <c r="A6" s="89" t="s">
        <v>105</v>
      </c>
      <c r="B6" s="90"/>
      <c r="C6" s="90"/>
      <c r="D6" s="90"/>
      <c r="E6" s="79"/>
      <c r="F6" s="89">
        <f t="shared" si="0"/>
        <v>0</v>
      </c>
      <c r="H6" s="110"/>
      <c r="I6" s="110"/>
    </row>
    <row r="7" spans="1:9" ht="18" customHeight="1" x14ac:dyDescent="0.25">
      <c r="A7" s="89" t="s">
        <v>106</v>
      </c>
      <c r="B7" s="90"/>
      <c r="C7" s="79"/>
      <c r="D7" s="79"/>
      <c r="E7" s="79"/>
      <c r="F7" s="89">
        <f t="shared" si="0"/>
        <v>0</v>
      </c>
      <c r="H7" s="110"/>
      <c r="I7" s="111"/>
    </row>
    <row r="8" spans="1:9" ht="40" x14ac:dyDescent="0.25">
      <c r="A8" s="89" t="s">
        <v>107</v>
      </c>
      <c r="B8" s="90"/>
      <c r="C8" s="90"/>
      <c r="D8" s="90"/>
      <c r="E8" s="79"/>
      <c r="F8" s="89">
        <f t="shared" si="0"/>
        <v>0</v>
      </c>
      <c r="H8" s="110"/>
      <c r="I8" s="110"/>
    </row>
    <row r="9" spans="1:9" ht="20" x14ac:dyDescent="0.25">
      <c r="A9" s="89" t="s">
        <v>108</v>
      </c>
      <c r="B9" s="90"/>
      <c r="C9" s="90"/>
      <c r="D9" s="90"/>
      <c r="E9" s="79"/>
      <c r="F9" s="89">
        <f t="shared" si="0"/>
        <v>0</v>
      </c>
      <c r="H9" s="110"/>
      <c r="I9" s="110"/>
    </row>
    <row r="10" spans="1:9" ht="40" hidden="1" x14ac:dyDescent="0.25">
      <c r="A10" s="92" t="s">
        <v>109</v>
      </c>
      <c r="B10" s="90">
        <v>0</v>
      </c>
      <c r="C10" s="90">
        <v>0</v>
      </c>
      <c r="D10" s="90">
        <v>0</v>
      </c>
      <c r="E10" s="89"/>
      <c r="F10" s="89">
        <f t="shared" si="0"/>
        <v>0</v>
      </c>
      <c r="H10" s="110"/>
      <c r="I10" s="110"/>
    </row>
    <row r="11" spans="1:9" ht="20" hidden="1" x14ac:dyDescent="0.25">
      <c r="A11" s="92" t="s">
        <v>110</v>
      </c>
      <c r="B11" s="90">
        <v>0</v>
      </c>
      <c r="C11" s="90">
        <v>0</v>
      </c>
      <c r="D11" s="90">
        <v>0</v>
      </c>
      <c r="E11" s="89"/>
      <c r="F11" s="89">
        <f t="shared" si="0"/>
        <v>0</v>
      </c>
      <c r="H11" s="110"/>
      <c r="I11" s="110"/>
    </row>
    <row r="12" spans="1:9" ht="20" x14ac:dyDescent="0.25">
      <c r="A12" s="93" t="s">
        <v>111</v>
      </c>
      <c r="B12" s="82"/>
      <c r="C12" s="82"/>
      <c r="D12" s="82"/>
      <c r="E12" s="82"/>
      <c r="F12" s="82"/>
      <c r="H12" s="661"/>
      <c r="I12" s="661"/>
    </row>
    <row r="13" spans="1:9" ht="20" x14ac:dyDescent="0.25">
      <c r="A13" s="82" t="s">
        <v>53</v>
      </c>
      <c r="B13" s="82" t="s">
        <v>102</v>
      </c>
      <c r="C13" s="82" t="s">
        <v>102</v>
      </c>
      <c r="D13" s="82" t="s">
        <v>102</v>
      </c>
      <c r="E13" s="82" t="s">
        <v>102</v>
      </c>
      <c r="F13" s="82" t="s">
        <v>102</v>
      </c>
      <c r="H13" s="109"/>
      <c r="I13" s="109"/>
    </row>
    <row r="14" spans="1:9" ht="40" x14ac:dyDescent="0.25">
      <c r="A14" s="89" t="s">
        <v>112</v>
      </c>
      <c r="B14" s="85"/>
      <c r="C14" s="79"/>
      <c r="D14" s="79"/>
      <c r="E14" s="79"/>
      <c r="F14" s="89">
        <f t="shared" ref="F14:F30" si="1">SUM(B14:E14)</f>
        <v>0</v>
      </c>
      <c r="H14" s="110"/>
      <c r="I14" s="111"/>
    </row>
    <row r="15" spans="1:9" ht="20" x14ac:dyDescent="0.25">
      <c r="A15" s="89" t="s">
        <v>113</v>
      </c>
      <c r="B15" s="85"/>
      <c r="C15" s="79"/>
      <c r="D15" s="79"/>
      <c r="E15" s="79"/>
      <c r="F15" s="89">
        <f t="shared" si="1"/>
        <v>0</v>
      </c>
      <c r="H15" s="110"/>
      <c r="I15" s="111"/>
    </row>
    <row r="16" spans="1:9" ht="40" x14ac:dyDescent="0.25">
      <c r="A16" s="89" t="s">
        <v>114</v>
      </c>
      <c r="B16" s="86"/>
      <c r="C16" s="79"/>
      <c r="D16" s="79"/>
      <c r="E16" s="79"/>
      <c r="F16" s="89">
        <f t="shared" si="1"/>
        <v>0</v>
      </c>
      <c r="H16" s="110"/>
      <c r="I16" s="111"/>
    </row>
    <row r="17" spans="1:9" ht="20" x14ac:dyDescent="0.25">
      <c r="A17" s="89" t="s">
        <v>115</v>
      </c>
      <c r="B17" s="86"/>
      <c r="C17" s="90"/>
      <c r="D17" s="79"/>
      <c r="E17" s="79"/>
      <c r="F17" s="89">
        <f t="shared" si="1"/>
        <v>0</v>
      </c>
      <c r="H17" s="110"/>
      <c r="I17" s="110"/>
    </row>
    <row r="18" spans="1:9" ht="40" hidden="1" customHeight="1" x14ac:dyDescent="0.25">
      <c r="A18" s="92" t="s">
        <v>116</v>
      </c>
      <c r="B18" s="86"/>
      <c r="C18" s="90"/>
      <c r="D18" s="79"/>
      <c r="E18" s="79"/>
      <c r="F18" s="89">
        <f t="shared" si="1"/>
        <v>0</v>
      </c>
      <c r="H18" s="110"/>
      <c r="I18" s="110"/>
    </row>
    <row r="19" spans="1:9" ht="20" hidden="1" customHeight="1" x14ac:dyDescent="0.25">
      <c r="A19" s="92" t="s">
        <v>117</v>
      </c>
      <c r="B19" s="86"/>
      <c r="C19" s="90"/>
      <c r="D19" s="79"/>
      <c r="E19" s="79"/>
      <c r="F19" s="89">
        <f t="shared" si="1"/>
        <v>0</v>
      </c>
      <c r="H19" s="110"/>
      <c r="I19" s="110"/>
    </row>
    <row r="20" spans="1:9" ht="40" hidden="1" customHeight="1" x14ac:dyDescent="0.25">
      <c r="A20" s="92" t="s">
        <v>118</v>
      </c>
      <c r="B20" s="86"/>
      <c r="C20" s="90"/>
      <c r="D20" s="79"/>
      <c r="E20" s="79"/>
      <c r="F20" s="89">
        <f t="shared" si="1"/>
        <v>0</v>
      </c>
      <c r="H20" s="110"/>
      <c r="I20" s="110"/>
    </row>
    <row r="21" spans="1:9" ht="20" hidden="1" customHeight="1" x14ac:dyDescent="0.25">
      <c r="A21" s="92" t="s">
        <v>119</v>
      </c>
      <c r="B21" s="86"/>
      <c r="C21" s="90"/>
      <c r="D21" s="79"/>
      <c r="E21" s="79"/>
      <c r="F21" s="89">
        <f t="shared" si="1"/>
        <v>0</v>
      </c>
      <c r="H21" s="110"/>
      <c r="I21" s="110"/>
    </row>
    <row r="22" spans="1:9" ht="40" hidden="1" customHeight="1" x14ac:dyDescent="0.25">
      <c r="A22" s="92" t="s">
        <v>120</v>
      </c>
      <c r="B22" s="86"/>
      <c r="C22" s="90"/>
      <c r="D22" s="79"/>
      <c r="E22" s="79"/>
      <c r="F22" s="89">
        <f t="shared" si="1"/>
        <v>0</v>
      </c>
      <c r="H22" s="110"/>
      <c r="I22" s="110"/>
    </row>
    <row r="23" spans="1:9" ht="20" hidden="1" customHeight="1" x14ac:dyDescent="0.25">
      <c r="A23" s="92" t="s">
        <v>121</v>
      </c>
      <c r="B23" s="86"/>
      <c r="C23" s="90"/>
      <c r="D23" s="79"/>
      <c r="E23" s="79"/>
      <c r="F23" s="89">
        <f t="shared" si="1"/>
        <v>0</v>
      </c>
      <c r="H23" s="110"/>
      <c r="I23" s="110"/>
    </row>
    <row r="24" spans="1:9" ht="40" hidden="1" customHeight="1" x14ac:dyDescent="0.25">
      <c r="A24" s="92" t="s">
        <v>122</v>
      </c>
      <c r="B24" s="86"/>
      <c r="C24" s="90"/>
      <c r="D24" s="79"/>
      <c r="E24" s="79"/>
      <c r="F24" s="89">
        <f t="shared" si="1"/>
        <v>0</v>
      </c>
      <c r="H24" s="110"/>
      <c r="I24" s="110"/>
    </row>
    <row r="25" spans="1:9" ht="20" hidden="1" customHeight="1" x14ac:dyDescent="0.25">
      <c r="A25" s="92" t="s">
        <v>123</v>
      </c>
      <c r="B25" s="86"/>
      <c r="C25" s="90"/>
      <c r="D25" s="79"/>
      <c r="E25" s="79"/>
      <c r="F25" s="89">
        <f t="shared" si="1"/>
        <v>0</v>
      </c>
      <c r="H25" s="110"/>
      <c r="I25" s="110"/>
    </row>
    <row r="26" spans="1:9" ht="40" hidden="1" customHeight="1" x14ac:dyDescent="0.25">
      <c r="A26" s="92" t="s">
        <v>124</v>
      </c>
      <c r="B26" s="86"/>
      <c r="C26" s="90"/>
      <c r="D26" s="79"/>
      <c r="E26" s="79"/>
      <c r="F26" s="89">
        <f t="shared" si="1"/>
        <v>0</v>
      </c>
      <c r="H26" s="110"/>
      <c r="I26" s="110"/>
    </row>
    <row r="27" spans="1:9" ht="20" hidden="1" customHeight="1" x14ac:dyDescent="0.25">
      <c r="A27" s="92" t="s">
        <v>125</v>
      </c>
      <c r="B27" s="86"/>
      <c r="C27" s="90"/>
      <c r="D27" s="79"/>
      <c r="E27" s="79"/>
      <c r="F27" s="89">
        <f t="shared" si="1"/>
        <v>0</v>
      </c>
      <c r="H27" s="110"/>
      <c r="I27" s="110"/>
    </row>
    <row r="28" spans="1:9" ht="40" x14ac:dyDescent="0.25">
      <c r="A28" s="89" t="s">
        <v>126</v>
      </c>
      <c r="B28" s="85"/>
      <c r="C28" s="79"/>
      <c r="D28" s="79"/>
      <c r="E28" s="79"/>
      <c r="F28" s="89">
        <f t="shared" si="1"/>
        <v>0</v>
      </c>
      <c r="H28" s="110"/>
      <c r="I28" s="111"/>
    </row>
    <row r="29" spans="1:9" ht="20" x14ac:dyDescent="0.25">
      <c r="A29" s="89" t="s">
        <v>127</v>
      </c>
      <c r="B29" s="86"/>
      <c r="C29" s="79"/>
      <c r="D29" s="79"/>
      <c r="E29" s="79"/>
      <c r="F29" s="89">
        <f t="shared" si="1"/>
        <v>0</v>
      </c>
      <c r="H29" s="110"/>
      <c r="I29" s="111"/>
    </row>
    <row r="30" spans="1:9" ht="40" x14ac:dyDescent="0.25">
      <c r="A30" s="89" t="s">
        <v>128</v>
      </c>
      <c r="B30" s="86"/>
      <c r="C30" s="90"/>
      <c r="D30" s="79"/>
      <c r="E30" s="79"/>
      <c r="F30" s="89">
        <f t="shared" si="1"/>
        <v>0</v>
      </c>
      <c r="H30" s="110"/>
      <c r="I30" s="110"/>
    </row>
    <row r="31" spans="1:9" ht="20" x14ac:dyDescent="0.25">
      <c r="A31" s="89" t="s">
        <v>129</v>
      </c>
      <c r="B31" s="86"/>
      <c r="C31" s="90"/>
      <c r="D31" s="79"/>
      <c r="E31" s="79"/>
      <c r="F31" s="89">
        <f>SUM(B31:E31)</f>
        <v>0</v>
      </c>
      <c r="H31" s="110"/>
      <c r="I31" s="110"/>
    </row>
    <row r="32" spans="1:9" ht="20" x14ac:dyDescent="0.25">
      <c r="A32" s="82" t="s">
        <v>237</v>
      </c>
      <c r="B32" s="82"/>
      <c r="C32" s="82"/>
      <c r="D32" s="82"/>
      <c r="E32" s="82"/>
      <c r="F32" s="82"/>
      <c r="H32" s="662"/>
      <c r="I32" s="662"/>
    </row>
    <row r="33" spans="1:9" ht="20" x14ac:dyDescent="0.25">
      <c r="A33" s="82" t="s">
        <v>53</v>
      </c>
      <c r="B33" s="82" t="s">
        <v>102</v>
      </c>
      <c r="C33" s="82" t="s">
        <v>102</v>
      </c>
      <c r="D33" s="82" t="s">
        <v>102</v>
      </c>
      <c r="E33" s="82" t="s">
        <v>102</v>
      </c>
      <c r="F33" s="82" t="s">
        <v>102</v>
      </c>
      <c r="H33" s="662"/>
      <c r="I33" s="662"/>
    </row>
    <row r="34" spans="1:9" ht="20" x14ac:dyDescent="0.25">
      <c r="A34" s="89" t="s">
        <v>130</v>
      </c>
      <c r="B34" s="86"/>
      <c r="C34" s="90"/>
      <c r="D34" s="90"/>
      <c r="E34" s="79"/>
      <c r="F34" s="89">
        <f t="shared" ref="F34:F36" si="2">SUM(B34:E34)</f>
        <v>0</v>
      </c>
      <c r="H34" s="662"/>
      <c r="I34" s="662"/>
    </row>
    <row r="35" spans="1:9" ht="20" x14ac:dyDescent="0.25">
      <c r="A35" s="89" t="s">
        <v>131</v>
      </c>
      <c r="B35" s="86"/>
      <c r="C35" s="90"/>
      <c r="D35" s="90"/>
      <c r="E35" s="79"/>
      <c r="F35" s="89">
        <f t="shared" si="2"/>
        <v>0</v>
      </c>
      <c r="H35" s="662"/>
      <c r="I35" s="662"/>
    </row>
    <row r="36" spans="1:9" ht="20" x14ac:dyDescent="0.25">
      <c r="A36" s="89" t="s">
        <v>132</v>
      </c>
      <c r="B36" s="86"/>
      <c r="C36" s="90"/>
      <c r="D36" s="90"/>
      <c r="E36" s="79"/>
      <c r="F36" s="89">
        <f t="shared" si="2"/>
        <v>0</v>
      </c>
      <c r="H36" s="662"/>
      <c r="I36" s="662"/>
    </row>
    <row r="37" spans="1:9" x14ac:dyDescent="0.25">
      <c r="H37" s="662"/>
      <c r="I37" s="662"/>
    </row>
    <row r="38" spans="1:9" x14ac:dyDescent="0.25">
      <c r="B38" s="76" t="s">
        <v>17</v>
      </c>
      <c r="C38" s="76" t="s">
        <v>18</v>
      </c>
      <c r="D38" s="76" t="s">
        <v>19</v>
      </c>
      <c r="E38" s="76" t="s">
        <v>133</v>
      </c>
      <c r="F38" s="76" t="s">
        <v>100</v>
      </c>
      <c r="H38" s="662"/>
      <c r="I38" s="662"/>
    </row>
    <row r="39" spans="1:9" ht="20" x14ac:dyDescent="0.25">
      <c r="A39" s="87" t="s">
        <v>101</v>
      </c>
      <c r="B39" s="88"/>
      <c r="C39" s="88"/>
      <c r="D39" s="88"/>
      <c r="E39" s="88"/>
      <c r="F39" s="88"/>
      <c r="H39" s="662"/>
      <c r="I39" s="662"/>
    </row>
    <row r="40" spans="1:9" ht="20" x14ac:dyDescent="0.25">
      <c r="A40" s="88" t="s">
        <v>53</v>
      </c>
      <c r="B40" s="88" t="s">
        <v>102</v>
      </c>
      <c r="C40" s="88" t="s">
        <v>102</v>
      </c>
      <c r="D40" s="88" t="s">
        <v>102</v>
      </c>
      <c r="E40" s="88" t="s">
        <v>102</v>
      </c>
      <c r="F40" s="88" t="s">
        <v>102</v>
      </c>
      <c r="H40" s="662" t="s">
        <v>247</v>
      </c>
      <c r="I40" s="662"/>
    </row>
    <row r="41" spans="1:9" ht="20" x14ac:dyDescent="0.25">
      <c r="A41" s="89" t="s">
        <v>134</v>
      </c>
      <c r="B41" s="89" t="e">
        <f>(B4/B5)*1000</f>
        <v>#DIV/0!</v>
      </c>
      <c r="C41" s="89" t="e">
        <f t="shared" ref="C41:F41" si="3">(C4/C5)*1000</f>
        <v>#DIV/0!</v>
      </c>
      <c r="D41" s="89" t="e">
        <f t="shared" si="3"/>
        <v>#DIV/0!</v>
      </c>
      <c r="E41" s="89" t="e">
        <f t="shared" si="3"/>
        <v>#DIV/0!</v>
      </c>
      <c r="F41" s="89" t="e">
        <f t="shared" si="3"/>
        <v>#DIV/0!</v>
      </c>
      <c r="H41" s="109" t="s">
        <v>53</v>
      </c>
      <c r="I41" s="109" t="s">
        <v>102</v>
      </c>
    </row>
    <row r="42" spans="1:9" ht="20" x14ac:dyDescent="0.25">
      <c r="A42" s="89" t="s">
        <v>135</v>
      </c>
      <c r="B42" s="98" t="e">
        <f>B6/B7</f>
        <v>#DIV/0!</v>
      </c>
      <c r="C42" s="98" t="e">
        <f t="shared" ref="C42:F42" si="4">C6/C7</f>
        <v>#DIV/0!</v>
      </c>
      <c r="D42" s="98" t="e">
        <f t="shared" si="4"/>
        <v>#DIV/0!</v>
      </c>
      <c r="E42" s="98" t="e">
        <f t="shared" si="4"/>
        <v>#DIV/0!</v>
      </c>
      <c r="F42" s="98" t="e">
        <f t="shared" si="4"/>
        <v>#DIV/0!</v>
      </c>
      <c r="H42" s="110" t="s">
        <v>130</v>
      </c>
      <c r="I42" s="110">
        <v>102</v>
      </c>
    </row>
    <row r="43" spans="1:9" ht="20" x14ac:dyDescent="0.25">
      <c r="A43" s="89" t="s">
        <v>136</v>
      </c>
      <c r="B43" s="98" t="e">
        <f>B8/B9</f>
        <v>#DIV/0!</v>
      </c>
      <c r="C43" s="99" t="e">
        <f t="shared" ref="C43:F43" si="5">C8/C9</f>
        <v>#DIV/0!</v>
      </c>
      <c r="D43" s="99" t="e">
        <f t="shared" si="5"/>
        <v>#DIV/0!</v>
      </c>
      <c r="E43" s="99" t="e">
        <f t="shared" si="5"/>
        <v>#DIV/0!</v>
      </c>
      <c r="F43" s="99" t="e">
        <f t="shared" si="5"/>
        <v>#DIV/0!</v>
      </c>
      <c r="H43" s="110" t="s">
        <v>131</v>
      </c>
      <c r="I43" s="110">
        <v>471</v>
      </c>
    </row>
    <row r="44" spans="1:9" ht="20" x14ac:dyDescent="0.25">
      <c r="A44" s="93" t="s">
        <v>111</v>
      </c>
      <c r="B44" s="82"/>
      <c r="C44" s="82"/>
      <c r="D44" s="82"/>
      <c r="E44" s="82"/>
      <c r="F44" s="82"/>
      <c r="H44" s="110" t="s">
        <v>132</v>
      </c>
      <c r="I44" s="110">
        <v>96</v>
      </c>
    </row>
    <row r="45" spans="1:9" ht="20" x14ac:dyDescent="0.25">
      <c r="A45" s="82" t="s">
        <v>53</v>
      </c>
      <c r="B45" s="82" t="s">
        <v>102</v>
      </c>
      <c r="C45" s="82" t="s">
        <v>102</v>
      </c>
      <c r="D45" s="82" t="s">
        <v>102</v>
      </c>
      <c r="E45" s="82" t="s">
        <v>102</v>
      </c>
      <c r="F45" s="82" t="s">
        <v>102</v>
      </c>
    </row>
    <row r="46" spans="1:9" ht="20" x14ac:dyDescent="0.25">
      <c r="A46" s="89" t="s">
        <v>137</v>
      </c>
      <c r="B46" s="91" t="e">
        <f>B14/B15</f>
        <v>#DIV/0!</v>
      </c>
      <c r="C46" s="91" t="e">
        <f t="shared" ref="C46:F46" si="6">C14/C15</f>
        <v>#DIV/0!</v>
      </c>
      <c r="D46" s="91" t="e">
        <f t="shared" si="6"/>
        <v>#DIV/0!</v>
      </c>
      <c r="E46" s="91" t="e">
        <f t="shared" si="6"/>
        <v>#DIV/0!</v>
      </c>
      <c r="F46" s="91" t="e">
        <f t="shared" si="6"/>
        <v>#DIV/0!</v>
      </c>
    </row>
    <row r="47" spans="1:9" ht="20" x14ac:dyDescent="0.25">
      <c r="A47" s="89" t="s">
        <v>138</v>
      </c>
      <c r="B47" s="91" t="e">
        <f>B16/B17</f>
        <v>#DIV/0!</v>
      </c>
      <c r="C47" s="91" t="e">
        <f t="shared" ref="C47:F47" si="7">C16/C17</f>
        <v>#DIV/0!</v>
      </c>
      <c r="D47" s="91" t="e">
        <f t="shared" si="7"/>
        <v>#DIV/0!</v>
      </c>
      <c r="E47" s="91" t="e">
        <f t="shared" si="7"/>
        <v>#DIV/0!</v>
      </c>
      <c r="F47" s="91" t="e">
        <f t="shared" si="7"/>
        <v>#DIV/0!</v>
      </c>
    </row>
    <row r="48" spans="1:9" ht="40" x14ac:dyDescent="0.25">
      <c r="A48" s="89" t="s">
        <v>139</v>
      </c>
      <c r="B48" s="97" t="e">
        <f>B28/B29</f>
        <v>#DIV/0!</v>
      </c>
      <c r="C48" s="97" t="e">
        <f t="shared" ref="C48:F48" si="8">C28/C29</f>
        <v>#DIV/0!</v>
      </c>
      <c r="D48" s="97" t="e">
        <f t="shared" si="8"/>
        <v>#DIV/0!</v>
      </c>
      <c r="E48" s="97" t="e">
        <f t="shared" si="8"/>
        <v>#DIV/0!</v>
      </c>
      <c r="F48" s="97" t="e">
        <f t="shared" si="8"/>
        <v>#DIV/0!</v>
      </c>
    </row>
    <row r="49" spans="1:12" ht="20" x14ac:dyDescent="0.25">
      <c r="A49" s="89" t="s">
        <v>140</v>
      </c>
      <c r="B49" s="94" t="e">
        <f>B30/B31</f>
        <v>#DIV/0!</v>
      </c>
      <c r="C49" s="94" t="e">
        <f t="shared" ref="C49:F49" si="9">C30/C31</f>
        <v>#DIV/0!</v>
      </c>
      <c r="D49" s="94" t="e">
        <f t="shared" si="9"/>
        <v>#DIV/0!</v>
      </c>
      <c r="E49" s="94" t="e">
        <f t="shared" si="9"/>
        <v>#DIV/0!</v>
      </c>
      <c r="F49" s="94" t="e">
        <f t="shared" si="9"/>
        <v>#DIV/0!</v>
      </c>
    </row>
    <row r="50" spans="1:12" ht="20" x14ac:dyDescent="0.25">
      <c r="A50" s="89" t="s">
        <v>149</v>
      </c>
      <c r="B50" s="95" t="e">
        <f>B35/PRODUCCIÓN!C8</f>
        <v>#DIV/0!</v>
      </c>
      <c r="C50" s="95" t="e">
        <f>C35/PRODUCCIÓN!D8</f>
        <v>#DIV/0!</v>
      </c>
      <c r="D50" s="95" t="e">
        <f>D35/PRODUCCIÓN!E8</f>
        <v>#DIV/0!</v>
      </c>
      <c r="E50" s="95" t="e">
        <f>E35/PRODUCCIÓN!F8</f>
        <v>#DIV/0!</v>
      </c>
      <c r="F50" s="95" t="e">
        <f>F35/PRODUCCIÓN!G8</f>
        <v>#DIV/0!</v>
      </c>
    </row>
    <row r="51" spans="1:12" ht="20" x14ac:dyDescent="0.25">
      <c r="A51" s="89" t="s">
        <v>205</v>
      </c>
      <c r="B51" s="86">
        <v>0</v>
      </c>
      <c r="C51" s="86">
        <v>0</v>
      </c>
      <c r="D51" s="86">
        <v>0</v>
      </c>
      <c r="E51" s="86"/>
      <c r="F51" s="86"/>
    </row>
    <row r="53" spans="1:12" ht="20" x14ac:dyDescent="0.25">
      <c r="A53" s="658" t="s">
        <v>153</v>
      </c>
      <c r="B53" s="659"/>
      <c r="C53" s="82" t="s">
        <v>102</v>
      </c>
      <c r="D53" s="82" t="s">
        <v>227</v>
      </c>
    </row>
    <row r="54" spans="1:12" ht="60" x14ac:dyDescent="0.25">
      <c r="A54" s="663" t="s">
        <v>222</v>
      </c>
      <c r="B54" s="96" t="s">
        <v>225</v>
      </c>
      <c r="C54" s="86"/>
      <c r="D54" s="664" t="e">
        <f>C54/C55</f>
        <v>#DIV/0!</v>
      </c>
    </row>
    <row r="55" spans="1:12" ht="100" x14ac:dyDescent="0.25">
      <c r="A55" s="663"/>
      <c r="B55" s="96" t="s">
        <v>226</v>
      </c>
      <c r="C55" s="86"/>
      <c r="D55" s="664"/>
    </row>
    <row r="56" spans="1:12" x14ac:dyDescent="0.25">
      <c r="A56" s="438"/>
      <c r="B56" s="439"/>
      <c r="D56" s="440"/>
    </row>
    <row r="57" spans="1:12" ht="20" x14ac:dyDescent="0.25">
      <c r="A57" s="658" t="s">
        <v>153</v>
      </c>
      <c r="B57" s="659"/>
      <c r="C57" s="82" t="s">
        <v>102</v>
      </c>
      <c r="D57" s="82" t="s">
        <v>227</v>
      </c>
      <c r="E57" s="82" t="s">
        <v>102</v>
      </c>
      <c r="F57" s="82" t="s">
        <v>227</v>
      </c>
      <c r="G57" s="82" t="s">
        <v>102</v>
      </c>
      <c r="H57" s="82" t="s">
        <v>227</v>
      </c>
      <c r="I57" s="82" t="s">
        <v>102</v>
      </c>
      <c r="J57" s="82" t="s">
        <v>227</v>
      </c>
      <c r="K57" s="82" t="s">
        <v>102</v>
      </c>
      <c r="L57" s="82" t="s">
        <v>227</v>
      </c>
    </row>
    <row r="58" spans="1:12" ht="20" x14ac:dyDescent="0.25">
      <c r="A58" s="660" t="s">
        <v>408</v>
      </c>
      <c r="B58" s="441" t="s">
        <v>409</v>
      </c>
      <c r="C58" s="442"/>
      <c r="D58" s="656" t="e">
        <f>C58/C59</f>
        <v>#DIV/0!</v>
      </c>
      <c r="E58" s="442"/>
      <c r="F58" s="656" t="e">
        <f>E58/E59</f>
        <v>#DIV/0!</v>
      </c>
      <c r="G58" s="442"/>
      <c r="H58" s="656" t="e">
        <f>G58/G59</f>
        <v>#DIV/0!</v>
      </c>
      <c r="I58" s="442"/>
      <c r="J58" s="656" t="e">
        <f>I58/I59</f>
        <v>#DIV/0!</v>
      </c>
      <c r="K58" s="442">
        <f>C58+E58+G58+I58</f>
        <v>0</v>
      </c>
      <c r="L58" s="656" t="e">
        <f>K58/K59</f>
        <v>#DIV/0!</v>
      </c>
    </row>
    <row r="59" spans="1:12" x14ac:dyDescent="0.25">
      <c r="A59" s="660"/>
      <c r="B59" s="442" t="s">
        <v>410</v>
      </c>
      <c r="C59" s="442"/>
      <c r="D59" s="657"/>
      <c r="E59" s="442"/>
      <c r="F59" s="657"/>
      <c r="G59" s="442"/>
      <c r="H59" s="657"/>
      <c r="I59" s="442"/>
      <c r="J59" s="657"/>
      <c r="K59" s="442">
        <f>C59+E59+G59+I59</f>
        <v>0</v>
      </c>
      <c r="L59" s="657"/>
    </row>
  </sheetData>
  <mergeCells count="20">
    <mergeCell ref="H12:I12"/>
    <mergeCell ref="H39:I39"/>
    <mergeCell ref="H40:I40"/>
    <mergeCell ref="A54:A55"/>
    <mergeCell ref="D54:D55"/>
    <mergeCell ref="A53:B53"/>
    <mergeCell ref="H32:I32"/>
    <mergeCell ref="H33:I33"/>
    <mergeCell ref="H34:I34"/>
    <mergeCell ref="H35:I35"/>
    <mergeCell ref="H36:I36"/>
    <mergeCell ref="H37:I37"/>
    <mergeCell ref="H38:I38"/>
    <mergeCell ref="J58:J59"/>
    <mergeCell ref="L58:L59"/>
    <mergeCell ref="A57:B57"/>
    <mergeCell ref="A58:A59"/>
    <mergeCell ref="D58:D59"/>
    <mergeCell ref="F58:F59"/>
    <mergeCell ref="H58:H59"/>
  </mergeCell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4A7435-DA28-1F44-BCDB-B96114F3AA50}">
  <dimension ref="A2:E7"/>
  <sheetViews>
    <sheetView workbookViewId="0">
      <selection activeCell="B5" sqref="B5"/>
    </sheetView>
  </sheetViews>
  <sheetFormatPr baseColWidth="10" defaultRowHeight="16" x14ac:dyDescent="0.2"/>
  <cols>
    <col min="1" max="1" width="25.83203125" style="7" customWidth="1"/>
    <col min="2" max="2" width="40.83203125" style="7" customWidth="1"/>
    <col min="3" max="4" width="32.6640625" style="7" customWidth="1"/>
    <col min="5" max="5" width="28.33203125" style="7" customWidth="1"/>
    <col min="6" max="16384" width="10.83203125" style="7"/>
  </cols>
  <sheetData>
    <row r="2" spans="1:5" x14ac:dyDescent="0.2">
      <c r="A2" s="665" t="s">
        <v>141</v>
      </c>
      <c r="B2" s="665"/>
      <c r="C2" s="665"/>
      <c r="D2" s="665"/>
      <c r="E2" s="665"/>
    </row>
    <row r="3" spans="1:5" x14ac:dyDescent="0.2">
      <c r="B3" s="6" t="s">
        <v>142</v>
      </c>
      <c r="C3" s="6" t="s">
        <v>143</v>
      </c>
      <c r="D3" s="6" t="s">
        <v>145</v>
      </c>
      <c r="E3" s="6" t="s">
        <v>144</v>
      </c>
    </row>
    <row r="4" spans="1:5" x14ac:dyDescent="0.2">
      <c r="A4" s="5" t="s">
        <v>34</v>
      </c>
      <c r="B4" s="9"/>
      <c r="C4" s="9"/>
      <c r="D4" s="9"/>
      <c r="E4" s="9"/>
    </row>
    <row r="5" spans="1:5" x14ac:dyDescent="0.2">
      <c r="A5" s="5" t="s">
        <v>35</v>
      </c>
      <c r="B5" s="9"/>
      <c r="C5" s="9"/>
      <c r="D5" s="9"/>
      <c r="E5" s="9"/>
    </row>
    <row r="6" spans="1:5" x14ac:dyDescent="0.2">
      <c r="A6" s="5" t="s">
        <v>36</v>
      </c>
      <c r="B6" s="9"/>
      <c r="C6" s="9"/>
      <c r="D6" s="9"/>
      <c r="E6" s="9"/>
    </row>
    <row r="7" spans="1:5" x14ac:dyDescent="0.2">
      <c r="A7" s="5" t="s">
        <v>37</v>
      </c>
      <c r="B7" s="9"/>
      <c r="C7" s="9"/>
      <c r="D7" s="9"/>
      <c r="E7" s="9"/>
    </row>
  </sheetData>
  <mergeCells count="1">
    <mergeCell ref="A2:E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00EA4D-83B5-8C4A-AA3A-EE4A193D45E9}">
  <dimension ref="A2:D33"/>
  <sheetViews>
    <sheetView workbookViewId="0">
      <selection activeCell="K15" sqref="K15"/>
    </sheetView>
  </sheetViews>
  <sheetFormatPr baseColWidth="10" defaultRowHeight="16" x14ac:dyDescent="0.2"/>
  <cols>
    <col min="1" max="1" width="27.6640625" customWidth="1"/>
    <col min="2" max="4" width="40" customWidth="1"/>
  </cols>
  <sheetData>
    <row r="2" spans="1:4" x14ac:dyDescent="0.2">
      <c r="A2" s="7"/>
      <c r="B2" s="7"/>
      <c r="C2" s="7"/>
      <c r="D2" s="7"/>
    </row>
    <row r="3" spans="1:4" x14ac:dyDescent="0.2">
      <c r="A3" s="665" t="s">
        <v>207</v>
      </c>
      <c r="B3" s="665"/>
      <c r="C3" s="665"/>
      <c r="D3" s="665"/>
    </row>
    <row r="4" spans="1:4" x14ac:dyDescent="0.2">
      <c r="A4" s="7"/>
      <c r="B4" s="6" t="s">
        <v>244</v>
      </c>
      <c r="C4" s="6" t="s">
        <v>208</v>
      </c>
      <c r="D4" s="6" t="s">
        <v>210</v>
      </c>
    </row>
    <row r="5" spans="1:4" x14ac:dyDescent="0.2">
      <c r="A5" s="5" t="s">
        <v>34</v>
      </c>
      <c r="B5" s="107"/>
      <c r="C5" s="107"/>
      <c r="D5" s="63" t="e">
        <f>B5/C5</f>
        <v>#DIV/0!</v>
      </c>
    </row>
    <row r="6" spans="1:4" x14ac:dyDescent="0.2">
      <c r="A6" s="5" t="s">
        <v>35</v>
      </c>
      <c r="B6" s="107"/>
      <c r="C6" s="107"/>
      <c r="D6" s="63" t="e">
        <f t="shared" ref="D6:D9" si="0">B6/C6</f>
        <v>#DIV/0!</v>
      </c>
    </row>
    <row r="7" spans="1:4" x14ac:dyDescent="0.2">
      <c r="A7" s="5" t="s">
        <v>36</v>
      </c>
      <c r="B7" s="107"/>
      <c r="C7" s="107"/>
      <c r="D7" s="63" t="e">
        <f t="shared" si="0"/>
        <v>#DIV/0!</v>
      </c>
    </row>
    <row r="8" spans="1:4" x14ac:dyDescent="0.2">
      <c r="A8" s="5" t="s">
        <v>37</v>
      </c>
      <c r="B8" s="9"/>
      <c r="C8" s="9"/>
      <c r="D8" s="63" t="e">
        <f t="shared" si="0"/>
        <v>#DIV/0!</v>
      </c>
    </row>
    <row r="9" spans="1:4" x14ac:dyDescent="0.2">
      <c r="A9" s="117" t="s">
        <v>214</v>
      </c>
      <c r="B9" s="118">
        <f>SUM(B5:B8)</f>
        <v>0</v>
      </c>
      <c r="C9" s="118">
        <f>SUM(C5:C8)</f>
        <v>0</v>
      </c>
      <c r="D9" s="119" t="e">
        <f t="shared" si="0"/>
        <v>#DIV/0!</v>
      </c>
    </row>
    <row r="11" spans="1:4" x14ac:dyDescent="0.2">
      <c r="A11" s="665" t="s">
        <v>215</v>
      </c>
      <c r="B11" s="665"/>
      <c r="C11" s="665"/>
      <c r="D11" s="665"/>
    </row>
    <row r="12" spans="1:4" x14ac:dyDescent="0.2">
      <c r="A12" s="7"/>
      <c r="B12" s="6" t="s">
        <v>209</v>
      </c>
      <c r="C12" s="6" t="s">
        <v>208</v>
      </c>
      <c r="D12" s="6" t="s">
        <v>210</v>
      </c>
    </row>
    <row r="13" spans="1:4" x14ac:dyDescent="0.2">
      <c r="A13" s="5" t="s">
        <v>34</v>
      </c>
      <c r="B13" s="107"/>
      <c r="C13" s="107"/>
      <c r="D13" s="63" t="e">
        <f>B13/C13</f>
        <v>#DIV/0!</v>
      </c>
    </row>
    <row r="14" spans="1:4" x14ac:dyDescent="0.2">
      <c r="A14" s="5" t="s">
        <v>35</v>
      </c>
      <c r="B14" s="107"/>
      <c r="C14" s="107"/>
      <c r="D14" s="63" t="e">
        <f t="shared" ref="D14:D17" si="1">B14/C14</f>
        <v>#DIV/0!</v>
      </c>
    </row>
    <row r="15" spans="1:4" x14ac:dyDescent="0.2">
      <c r="A15" s="5" t="s">
        <v>36</v>
      </c>
      <c r="B15" s="107"/>
      <c r="C15" s="107"/>
      <c r="D15" s="63" t="e">
        <f t="shared" si="1"/>
        <v>#DIV/0!</v>
      </c>
    </row>
    <row r="16" spans="1:4" x14ac:dyDescent="0.2">
      <c r="A16" s="5" t="s">
        <v>37</v>
      </c>
      <c r="B16" s="9"/>
      <c r="C16" s="9"/>
      <c r="D16" s="63" t="e">
        <f t="shared" si="1"/>
        <v>#DIV/0!</v>
      </c>
    </row>
    <row r="17" spans="1:4" x14ac:dyDescent="0.2">
      <c r="A17" s="117" t="s">
        <v>214</v>
      </c>
      <c r="B17" s="118">
        <f>SUM(B13:B16)</f>
        <v>0</v>
      </c>
      <c r="C17" s="118">
        <f>SUM(C13:C16)</f>
        <v>0</v>
      </c>
      <c r="D17" s="119" t="e">
        <f t="shared" si="1"/>
        <v>#DIV/0!</v>
      </c>
    </row>
    <row r="18" spans="1:4" ht="21" customHeight="1" x14ac:dyDescent="0.2">
      <c r="A18" s="64"/>
      <c r="B18" s="65"/>
      <c r="C18" s="65"/>
      <c r="D18" s="66"/>
    </row>
    <row r="19" spans="1:4" x14ac:dyDescent="0.2">
      <c r="A19" s="665" t="s">
        <v>379</v>
      </c>
      <c r="B19" s="665"/>
      <c r="C19" s="665"/>
      <c r="D19" s="665"/>
    </row>
    <row r="20" spans="1:4" x14ac:dyDescent="0.2">
      <c r="A20" s="7"/>
      <c r="B20" s="6" t="s">
        <v>244</v>
      </c>
      <c r="C20" s="6" t="s">
        <v>208</v>
      </c>
      <c r="D20" s="6" t="s">
        <v>210</v>
      </c>
    </row>
    <row r="21" spans="1:4" x14ac:dyDescent="0.2">
      <c r="A21" s="5" t="s">
        <v>34</v>
      </c>
      <c r="B21" s="9"/>
      <c r="C21" s="9"/>
      <c r="D21" s="63"/>
    </row>
    <row r="22" spans="1:4" x14ac:dyDescent="0.2">
      <c r="A22" s="5" t="s">
        <v>35</v>
      </c>
      <c r="B22" s="9"/>
      <c r="C22" s="9"/>
      <c r="D22" s="63"/>
    </row>
    <row r="23" spans="1:4" x14ac:dyDescent="0.2">
      <c r="A23" s="5" t="s">
        <v>36</v>
      </c>
      <c r="B23" s="9"/>
      <c r="C23" s="9"/>
      <c r="D23" s="63"/>
    </row>
    <row r="24" spans="1:4" x14ac:dyDescent="0.2">
      <c r="A24" s="5" t="s">
        <v>37</v>
      </c>
      <c r="B24" s="9"/>
      <c r="C24" s="9"/>
      <c r="D24" s="63"/>
    </row>
    <row r="25" spans="1:4" x14ac:dyDescent="0.2">
      <c r="A25" s="117" t="s">
        <v>214</v>
      </c>
      <c r="B25" s="118">
        <f>SUM(B21:B24)</f>
        <v>0</v>
      </c>
      <c r="C25" s="118">
        <f>SUM(C21:C24)</f>
        <v>0</v>
      </c>
      <c r="D25" s="119"/>
    </row>
    <row r="27" spans="1:4" x14ac:dyDescent="0.2">
      <c r="A27" s="665" t="s">
        <v>392</v>
      </c>
      <c r="B27" s="665"/>
      <c r="C27" s="665"/>
      <c r="D27" s="665"/>
    </row>
    <row r="28" spans="1:4" x14ac:dyDescent="0.2">
      <c r="A28" s="7"/>
      <c r="B28" s="6" t="s">
        <v>244</v>
      </c>
      <c r="C28" s="6" t="s">
        <v>208</v>
      </c>
      <c r="D28" s="6" t="s">
        <v>210</v>
      </c>
    </row>
    <row r="29" spans="1:4" x14ac:dyDescent="0.2">
      <c r="A29" s="5" t="s">
        <v>34</v>
      </c>
      <c r="B29" s="9"/>
      <c r="C29" s="9"/>
      <c r="D29" s="63"/>
    </row>
    <row r="30" spans="1:4" x14ac:dyDescent="0.2">
      <c r="A30" s="5" t="s">
        <v>35</v>
      </c>
      <c r="B30" s="9"/>
      <c r="C30" s="9"/>
      <c r="D30" s="63"/>
    </row>
    <row r="31" spans="1:4" x14ac:dyDescent="0.2">
      <c r="A31" s="5" t="s">
        <v>36</v>
      </c>
      <c r="B31" s="9"/>
      <c r="C31" s="9"/>
      <c r="D31" s="63"/>
    </row>
    <row r="32" spans="1:4" x14ac:dyDescent="0.2">
      <c r="A32" s="5" t="s">
        <v>37</v>
      </c>
      <c r="B32" s="9"/>
      <c r="C32" s="9"/>
      <c r="D32" s="63"/>
    </row>
    <row r="33" spans="1:4" x14ac:dyDescent="0.2">
      <c r="A33" s="117" t="s">
        <v>214</v>
      </c>
      <c r="B33" s="118">
        <f>SUM(B29:B32)</f>
        <v>0</v>
      </c>
      <c r="C33" s="118">
        <f>SUM(C29:C32)</f>
        <v>0</v>
      </c>
      <c r="D33" s="119"/>
    </row>
  </sheetData>
  <mergeCells count="4">
    <mergeCell ref="A3:D3"/>
    <mergeCell ref="A11:D11"/>
    <mergeCell ref="A19:D19"/>
    <mergeCell ref="A27:D27"/>
  </mergeCell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212793-D79C-7845-A6CB-9BD276B66E48}">
  <dimension ref="B2:E16"/>
  <sheetViews>
    <sheetView workbookViewId="0">
      <selection activeCell="K15" sqref="K15"/>
    </sheetView>
  </sheetViews>
  <sheetFormatPr baseColWidth="10" defaultRowHeight="16" x14ac:dyDescent="0.2"/>
  <cols>
    <col min="2" max="2" width="33.5" customWidth="1"/>
    <col min="3" max="3" width="37.83203125" customWidth="1"/>
    <col min="4" max="4" width="27.6640625" customWidth="1"/>
    <col min="5" max="5" width="33.33203125" customWidth="1"/>
  </cols>
  <sheetData>
    <row r="2" spans="2:5" x14ac:dyDescent="0.2">
      <c r="B2" s="665" t="s">
        <v>218</v>
      </c>
      <c r="C2" s="665"/>
      <c r="D2" s="665"/>
      <c r="E2" s="665"/>
    </row>
    <row r="3" spans="2:5" x14ac:dyDescent="0.2">
      <c r="B3" s="7"/>
      <c r="C3" s="6" t="s">
        <v>209</v>
      </c>
      <c r="D3" s="6" t="s">
        <v>208</v>
      </c>
      <c r="E3" s="6" t="s">
        <v>210</v>
      </c>
    </row>
    <row r="4" spans="2:5" x14ac:dyDescent="0.2">
      <c r="B4" s="5" t="s">
        <v>34</v>
      </c>
      <c r="C4" s="107"/>
      <c r="D4" s="107"/>
      <c r="E4" s="63" t="e">
        <f>C4/D4</f>
        <v>#DIV/0!</v>
      </c>
    </row>
    <row r="5" spans="2:5" x14ac:dyDescent="0.2">
      <c r="B5" s="5" t="s">
        <v>35</v>
      </c>
      <c r="C5" s="107"/>
      <c r="D5" s="107"/>
      <c r="E5" s="63" t="e">
        <f t="shared" ref="E5:E8" si="0">C5/D5</f>
        <v>#DIV/0!</v>
      </c>
    </row>
    <row r="6" spans="2:5" x14ac:dyDescent="0.2">
      <c r="B6" s="5" t="s">
        <v>36</v>
      </c>
      <c r="C6" s="107"/>
      <c r="D6" s="107"/>
      <c r="E6" s="63" t="e">
        <f t="shared" si="0"/>
        <v>#DIV/0!</v>
      </c>
    </row>
    <row r="7" spans="2:5" x14ac:dyDescent="0.2">
      <c r="B7" s="5" t="s">
        <v>37</v>
      </c>
      <c r="C7" s="9"/>
      <c r="D7" s="9"/>
      <c r="E7" s="63" t="e">
        <f t="shared" si="0"/>
        <v>#DIV/0!</v>
      </c>
    </row>
    <row r="8" spans="2:5" x14ac:dyDescent="0.2">
      <c r="B8" s="117" t="s">
        <v>214</v>
      </c>
      <c r="C8" s="118">
        <f>SUM(C4:C7)</f>
        <v>0</v>
      </c>
      <c r="D8" s="118">
        <f>SUM(D4:D7)</f>
        <v>0</v>
      </c>
      <c r="E8" s="119" t="e">
        <f t="shared" si="0"/>
        <v>#DIV/0!</v>
      </c>
    </row>
    <row r="10" spans="2:5" x14ac:dyDescent="0.2">
      <c r="B10" s="665" t="s">
        <v>217</v>
      </c>
      <c r="C10" s="665"/>
      <c r="D10" s="665"/>
      <c r="E10" s="665"/>
    </row>
    <row r="11" spans="2:5" x14ac:dyDescent="0.2">
      <c r="B11" s="7"/>
      <c r="C11" s="6" t="s">
        <v>209</v>
      </c>
      <c r="D11" s="6" t="s">
        <v>208</v>
      </c>
      <c r="E11" s="6" t="s">
        <v>210</v>
      </c>
    </row>
    <row r="12" spans="2:5" x14ac:dyDescent="0.2">
      <c r="B12" s="5" t="s">
        <v>34</v>
      </c>
      <c r="C12" s="107"/>
      <c r="D12" s="107"/>
      <c r="E12" s="63" t="e">
        <f>C12/D12</f>
        <v>#DIV/0!</v>
      </c>
    </row>
    <row r="13" spans="2:5" x14ac:dyDescent="0.2">
      <c r="B13" s="5" t="s">
        <v>35</v>
      </c>
      <c r="C13" s="107"/>
      <c r="D13" s="107"/>
      <c r="E13" s="63" t="e">
        <f t="shared" ref="E13:E16" si="1">C13/D13</f>
        <v>#DIV/0!</v>
      </c>
    </row>
    <row r="14" spans="2:5" x14ac:dyDescent="0.2">
      <c r="B14" s="5" t="s">
        <v>36</v>
      </c>
      <c r="C14" s="107"/>
      <c r="D14" s="107"/>
      <c r="E14" s="63" t="e">
        <f t="shared" si="1"/>
        <v>#DIV/0!</v>
      </c>
    </row>
    <row r="15" spans="2:5" x14ac:dyDescent="0.2">
      <c r="B15" s="5" t="s">
        <v>37</v>
      </c>
      <c r="C15" s="107"/>
      <c r="D15" s="107"/>
      <c r="E15" s="63" t="e">
        <f t="shared" si="1"/>
        <v>#DIV/0!</v>
      </c>
    </row>
    <row r="16" spans="2:5" x14ac:dyDescent="0.2">
      <c r="B16" s="117" t="s">
        <v>214</v>
      </c>
      <c r="C16" s="118">
        <f>SUM(C12:C15)</f>
        <v>0</v>
      </c>
      <c r="D16" s="118">
        <f>SUM(D12:D15)</f>
        <v>0</v>
      </c>
      <c r="E16" s="119" t="e">
        <f t="shared" si="1"/>
        <v>#DIV/0!</v>
      </c>
    </row>
  </sheetData>
  <mergeCells count="2">
    <mergeCell ref="B2:E2"/>
    <mergeCell ref="B10:E10"/>
  </mergeCell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AAAF9A-E253-EE4B-B2A4-E5D1F6D12673}">
  <dimension ref="A1:AS46"/>
  <sheetViews>
    <sheetView topLeftCell="C3" zoomScale="142" workbookViewId="0">
      <selection activeCell="I16" sqref="I16"/>
    </sheetView>
  </sheetViews>
  <sheetFormatPr baseColWidth="10" defaultColWidth="49.5" defaultRowHeight="14" x14ac:dyDescent="0.15"/>
  <cols>
    <col min="1" max="1" width="11" style="10" hidden="1" customWidth="1"/>
    <col min="2" max="2" width="18.6640625" style="31" customWidth="1"/>
    <col min="3" max="3" width="77" style="31" customWidth="1"/>
    <col min="4" max="4" width="13.5" style="14" bestFit="1" customWidth="1"/>
    <col min="5" max="5" width="13.1640625" style="10" bestFit="1" customWidth="1"/>
    <col min="6" max="6" width="9.5" style="10" customWidth="1"/>
    <col min="7" max="11" width="10.6640625" style="10" customWidth="1"/>
    <col min="12" max="16" width="10.6640625" style="10" hidden="1" customWidth="1"/>
    <col min="17" max="45" width="18" style="10" customWidth="1"/>
    <col min="46" max="52" width="10.6640625" style="10" customWidth="1"/>
    <col min="53" max="244" width="49.5" style="10"/>
    <col min="245" max="245" width="0" style="10" hidden="1" customWidth="1"/>
    <col min="246" max="246" width="18.6640625" style="10" customWidth="1"/>
    <col min="247" max="247" width="77" style="10" customWidth="1"/>
    <col min="248" max="248" width="23.5" style="10" bestFit="1" customWidth="1"/>
    <col min="249" max="249" width="13.5" style="10" bestFit="1" customWidth="1"/>
    <col min="250" max="250" width="13.1640625" style="10" bestFit="1" customWidth="1"/>
    <col min="251" max="251" width="9.5" style="10" customWidth="1"/>
    <col min="252" max="260" width="0" style="10" hidden="1" customWidth="1"/>
    <col min="261" max="261" width="30.5" style="10" customWidth="1"/>
    <col min="262" max="262" width="18" style="10" customWidth="1"/>
    <col min="263" max="267" width="10.6640625" style="10" customWidth="1"/>
    <col min="268" max="272" width="0" style="10" hidden="1" customWidth="1"/>
    <col min="273" max="301" width="18" style="10" customWidth="1"/>
    <col min="302" max="308" width="10.6640625" style="10" customWidth="1"/>
    <col min="309" max="500" width="49.5" style="10"/>
    <col min="501" max="501" width="0" style="10" hidden="1" customWidth="1"/>
    <col min="502" max="502" width="18.6640625" style="10" customWidth="1"/>
    <col min="503" max="503" width="77" style="10" customWidth="1"/>
    <col min="504" max="504" width="23.5" style="10" bestFit="1" customWidth="1"/>
    <col min="505" max="505" width="13.5" style="10" bestFit="1" customWidth="1"/>
    <col min="506" max="506" width="13.1640625" style="10" bestFit="1" customWidth="1"/>
    <col min="507" max="507" width="9.5" style="10" customWidth="1"/>
    <col min="508" max="516" width="0" style="10" hidden="1" customWidth="1"/>
    <col min="517" max="517" width="30.5" style="10" customWidth="1"/>
    <col min="518" max="518" width="18" style="10" customWidth="1"/>
    <col min="519" max="523" width="10.6640625" style="10" customWidth="1"/>
    <col min="524" max="528" width="0" style="10" hidden="1" customWidth="1"/>
    <col min="529" max="557" width="18" style="10" customWidth="1"/>
    <col min="558" max="564" width="10.6640625" style="10" customWidth="1"/>
    <col min="565" max="756" width="49.5" style="10"/>
    <col min="757" max="757" width="0" style="10" hidden="1" customWidth="1"/>
    <col min="758" max="758" width="18.6640625" style="10" customWidth="1"/>
    <col min="759" max="759" width="77" style="10" customWidth="1"/>
    <col min="760" max="760" width="23.5" style="10" bestFit="1" customWidth="1"/>
    <col min="761" max="761" width="13.5" style="10" bestFit="1" customWidth="1"/>
    <col min="762" max="762" width="13.1640625" style="10" bestFit="1" customWidth="1"/>
    <col min="763" max="763" width="9.5" style="10" customWidth="1"/>
    <col min="764" max="772" width="0" style="10" hidden="1" customWidth="1"/>
    <col min="773" max="773" width="30.5" style="10" customWidth="1"/>
    <col min="774" max="774" width="18" style="10" customWidth="1"/>
    <col min="775" max="779" width="10.6640625" style="10" customWidth="1"/>
    <col min="780" max="784" width="0" style="10" hidden="1" customWidth="1"/>
    <col min="785" max="813" width="18" style="10" customWidth="1"/>
    <col min="814" max="820" width="10.6640625" style="10" customWidth="1"/>
    <col min="821" max="1012" width="49.5" style="10"/>
    <col min="1013" max="1013" width="0" style="10" hidden="1" customWidth="1"/>
    <col min="1014" max="1014" width="18.6640625" style="10" customWidth="1"/>
    <col min="1015" max="1015" width="77" style="10" customWidth="1"/>
    <col min="1016" max="1016" width="23.5" style="10" bestFit="1" customWidth="1"/>
    <col min="1017" max="1017" width="13.5" style="10" bestFit="1" customWidth="1"/>
    <col min="1018" max="1018" width="13.1640625" style="10" bestFit="1" customWidth="1"/>
    <col min="1019" max="1019" width="9.5" style="10" customWidth="1"/>
    <col min="1020" max="1028" width="0" style="10" hidden="1" customWidth="1"/>
    <col min="1029" max="1029" width="30.5" style="10" customWidth="1"/>
    <col min="1030" max="1030" width="18" style="10" customWidth="1"/>
    <col min="1031" max="1035" width="10.6640625" style="10" customWidth="1"/>
    <col min="1036" max="1040" width="0" style="10" hidden="1" customWidth="1"/>
    <col min="1041" max="1069" width="18" style="10" customWidth="1"/>
    <col min="1070" max="1076" width="10.6640625" style="10" customWidth="1"/>
    <col min="1077" max="1268" width="49.5" style="10"/>
    <col min="1269" max="1269" width="0" style="10" hidden="1" customWidth="1"/>
    <col min="1270" max="1270" width="18.6640625" style="10" customWidth="1"/>
    <col min="1271" max="1271" width="77" style="10" customWidth="1"/>
    <col min="1272" max="1272" width="23.5" style="10" bestFit="1" customWidth="1"/>
    <col min="1273" max="1273" width="13.5" style="10" bestFit="1" customWidth="1"/>
    <col min="1274" max="1274" width="13.1640625" style="10" bestFit="1" customWidth="1"/>
    <col min="1275" max="1275" width="9.5" style="10" customWidth="1"/>
    <col min="1276" max="1284" width="0" style="10" hidden="1" customWidth="1"/>
    <col min="1285" max="1285" width="30.5" style="10" customWidth="1"/>
    <col min="1286" max="1286" width="18" style="10" customWidth="1"/>
    <col min="1287" max="1291" width="10.6640625" style="10" customWidth="1"/>
    <col min="1292" max="1296" width="0" style="10" hidden="1" customWidth="1"/>
    <col min="1297" max="1325" width="18" style="10" customWidth="1"/>
    <col min="1326" max="1332" width="10.6640625" style="10" customWidth="1"/>
    <col min="1333" max="1524" width="49.5" style="10"/>
    <col min="1525" max="1525" width="0" style="10" hidden="1" customWidth="1"/>
    <col min="1526" max="1526" width="18.6640625" style="10" customWidth="1"/>
    <col min="1527" max="1527" width="77" style="10" customWidth="1"/>
    <col min="1528" max="1528" width="23.5" style="10" bestFit="1" customWidth="1"/>
    <col min="1529" max="1529" width="13.5" style="10" bestFit="1" customWidth="1"/>
    <col min="1530" max="1530" width="13.1640625" style="10" bestFit="1" customWidth="1"/>
    <col min="1531" max="1531" width="9.5" style="10" customWidth="1"/>
    <col min="1532" max="1540" width="0" style="10" hidden="1" customWidth="1"/>
    <col min="1541" max="1541" width="30.5" style="10" customWidth="1"/>
    <col min="1542" max="1542" width="18" style="10" customWidth="1"/>
    <col min="1543" max="1547" width="10.6640625" style="10" customWidth="1"/>
    <col min="1548" max="1552" width="0" style="10" hidden="1" customWidth="1"/>
    <col min="1553" max="1581" width="18" style="10" customWidth="1"/>
    <col min="1582" max="1588" width="10.6640625" style="10" customWidth="1"/>
    <col min="1589" max="1780" width="49.5" style="10"/>
    <col min="1781" max="1781" width="0" style="10" hidden="1" customWidth="1"/>
    <col min="1782" max="1782" width="18.6640625" style="10" customWidth="1"/>
    <col min="1783" max="1783" width="77" style="10" customWidth="1"/>
    <col min="1784" max="1784" width="23.5" style="10" bestFit="1" customWidth="1"/>
    <col min="1785" max="1785" width="13.5" style="10" bestFit="1" customWidth="1"/>
    <col min="1786" max="1786" width="13.1640625" style="10" bestFit="1" customWidth="1"/>
    <col min="1787" max="1787" width="9.5" style="10" customWidth="1"/>
    <col min="1788" max="1796" width="0" style="10" hidden="1" customWidth="1"/>
    <col min="1797" max="1797" width="30.5" style="10" customWidth="1"/>
    <col min="1798" max="1798" width="18" style="10" customWidth="1"/>
    <col min="1799" max="1803" width="10.6640625" style="10" customWidth="1"/>
    <col min="1804" max="1808" width="0" style="10" hidden="1" customWidth="1"/>
    <col min="1809" max="1837" width="18" style="10" customWidth="1"/>
    <col min="1838" max="1844" width="10.6640625" style="10" customWidth="1"/>
    <col min="1845" max="2036" width="49.5" style="10"/>
    <col min="2037" max="2037" width="0" style="10" hidden="1" customWidth="1"/>
    <col min="2038" max="2038" width="18.6640625" style="10" customWidth="1"/>
    <col min="2039" max="2039" width="77" style="10" customWidth="1"/>
    <col min="2040" max="2040" width="23.5" style="10" bestFit="1" customWidth="1"/>
    <col min="2041" max="2041" width="13.5" style="10" bestFit="1" customWidth="1"/>
    <col min="2042" max="2042" width="13.1640625" style="10" bestFit="1" customWidth="1"/>
    <col min="2043" max="2043" width="9.5" style="10" customWidth="1"/>
    <col min="2044" max="2052" width="0" style="10" hidden="1" customWidth="1"/>
    <col min="2053" max="2053" width="30.5" style="10" customWidth="1"/>
    <col min="2054" max="2054" width="18" style="10" customWidth="1"/>
    <col min="2055" max="2059" width="10.6640625" style="10" customWidth="1"/>
    <col min="2060" max="2064" width="0" style="10" hidden="1" customWidth="1"/>
    <col min="2065" max="2093" width="18" style="10" customWidth="1"/>
    <col min="2094" max="2100" width="10.6640625" style="10" customWidth="1"/>
    <col min="2101" max="2292" width="49.5" style="10"/>
    <col min="2293" max="2293" width="0" style="10" hidden="1" customWidth="1"/>
    <col min="2294" max="2294" width="18.6640625" style="10" customWidth="1"/>
    <col min="2295" max="2295" width="77" style="10" customWidth="1"/>
    <col min="2296" max="2296" width="23.5" style="10" bestFit="1" customWidth="1"/>
    <col min="2297" max="2297" width="13.5" style="10" bestFit="1" customWidth="1"/>
    <col min="2298" max="2298" width="13.1640625" style="10" bestFit="1" customWidth="1"/>
    <col min="2299" max="2299" width="9.5" style="10" customWidth="1"/>
    <col min="2300" max="2308" width="0" style="10" hidden="1" customWidth="1"/>
    <col min="2309" max="2309" width="30.5" style="10" customWidth="1"/>
    <col min="2310" max="2310" width="18" style="10" customWidth="1"/>
    <col min="2311" max="2315" width="10.6640625" style="10" customWidth="1"/>
    <col min="2316" max="2320" width="0" style="10" hidden="1" customWidth="1"/>
    <col min="2321" max="2349" width="18" style="10" customWidth="1"/>
    <col min="2350" max="2356" width="10.6640625" style="10" customWidth="1"/>
    <col min="2357" max="2548" width="49.5" style="10"/>
    <col min="2549" max="2549" width="0" style="10" hidden="1" customWidth="1"/>
    <col min="2550" max="2550" width="18.6640625" style="10" customWidth="1"/>
    <col min="2551" max="2551" width="77" style="10" customWidth="1"/>
    <col min="2552" max="2552" width="23.5" style="10" bestFit="1" customWidth="1"/>
    <col min="2553" max="2553" width="13.5" style="10" bestFit="1" customWidth="1"/>
    <col min="2554" max="2554" width="13.1640625" style="10" bestFit="1" customWidth="1"/>
    <col min="2555" max="2555" width="9.5" style="10" customWidth="1"/>
    <col min="2556" max="2564" width="0" style="10" hidden="1" customWidth="1"/>
    <col min="2565" max="2565" width="30.5" style="10" customWidth="1"/>
    <col min="2566" max="2566" width="18" style="10" customWidth="1"/>
    <col min="2567" max="2571" width="10.6640625" style="10" customWidth="1"/>
    <col min="2572" max="2576" width="0" style="10" hidden="1" customWidth="1"/>
    <col min="2577" max="2605" width="18" style="10" customWidth="1"/>
    <col min="2606" max="2612" width="10.6640625" style="10" customWidth="1"/>
    <col min="2613" max="2804" width="49.5" style="10"/>
    <col min="2805" max="2805" width="0" style="10" hidden="1" customWidth="1"/>
    <col min="2806" max="2806" width="18.6640625" style="10" customWidth="1"/>
    <col min="2807" max="2807" width="77" style="10" customWidth="1"/>
    <col min="2808" max="2808" width="23.5" style="10" bestFit="1" customWidth="1"/>
    <col min="2809" max="2809" width="13.5" style="10" bestFit="1" customWidth="1"/>
    <col min="2810" max="2810" width="13.1640625" style="10" bestFit="1" customWidth="1"/>
    <col min="2811" max="2811" width="9.5" style="10" customWidth="1"/>
    <col min="2812" max="2820" width="0" style="10" hidden="1" customWidth="1"/>
    <col min="2821" max="2821" width="30.5" style="10" customWidth="1"/>
    <col min="2822" max="2822" width="18" style="10" customWidth="1"/>
    <col min="2823" max="2827" width="10.6640625" style="10" customWidth="1"/>
    <col min="2828" max="2832" width="0" style="10" hidden="1" customWidth="1"/>
    <col min="2833" max="2861" width="18" style="10" customWidth="1"/>
    <col min="2862" max="2868" width="10.6640625" style="10" customWidth="1"/>
    <col min="2869" max="3060" width="49.5" style="10"/>
    <col min="3061" max="3061" width="0" style="10" hidden="1" customWidth="1"/>
    <col min="3062" max="3062" width="18.6640625" style="10" customWidth="1"/>
    <col min="3063" max="3063" width="77" style="10" customWidth="1"/>
    <col min="3064" max="3064" width="23.5" style="10" bestFit="1" customWidth="1"/>
    <col min="3065" max="3065" width="13.5" style="10" bestFit="1" customWidth="1"/>
    <col min="3066" max="3066" width="13.1640625" style="10" bestFit="1" customWidth="1"/>
    <col min="3067" max="3067" width="9.5" style="10" customWidth="1"/>
    <col min="3068" max="3076" width="0" style="10" hidden="1" customWidth="1"/>
    <col min="3077" max="3077" width="30.5" style="10" customWidth="1"/>
    <col min="3078" max="3078" width="18" style="10" customWidth="1"/>
    <col min="3079" max="3083" width="10.6640625" style="10" customWidth="1"/>
    <col min="3084" max="3088" width="0" style="10" hidden="1" customWidth="1"/>
    <col min="3089" max="3117" width="18" style="10" customWidth="1"/>
    <col min="3118" max="3124" width="10.6640625" style="10" customWidth="1"/>
    <col min="3125" max="3316" width="49.5" style="10"/>
    <col min="3317" max="3317" width="0" style="10" hidden="1" customWidth="1"/>
    <col min="3318" max="3318" width="18.6640625" style="10" customWidth="1"/>
    <col min="3319" max="3319" width="77" style="10" customWidth="1"/>
    <col min="3320" max="3320" width="23.5" style="10" bestFit="1" customWidth="1"/>
    <col min="3321" max="3321" width="13.5" style="10" bestFit="1" customWidth="1"/>
    <col min="3322" max="3322" width="13.1640625" style="10" bestFit="1" customWidth="1"/>
    <col min="3323" max="3323" width="9.5" style="10" customWidth="1"/>
    <col min="3324" max="3332" width="0" style="10" hidden="1" customWidth="1"/>
    <col min="3333" max="3333" width="30.5" style="10" customWidth="1"/>
    <col min="3334" max="3334" width="18" style="10" customWidth="1"/>
    <col min="3335" max="3339" width="10.6640625" style="10" customWidth="1"/>
    <col min="3340" max="3344" width="0" style="10" hidden="1" customWidth="1"/>
    <col min="3345" max="3373" width="18" style="10" customWidth="1"/>
    <col min="3374" max="3380" width="10.6640625" style="10" customWidth="1"/>
    <col min="3381" max="3572" width="49.5" style="10"/>
    <col min="3573" max="3573" width="0" style="10" hidden="1" customWidth="1"/>
    <col min="3574" max="3574" width="18.6640625" style="10" customWidth="1"/>
    <col min="3575" max="3575" width="77" style="10" customWidth="1"/>
    <col min="3576" max="3576" width="23.5" style="10" bestFit="1" customWidth="1"/>
    <col min="3577" max="3577" width="13.5" style="10" bestFit="1" customWidth="1"/>
    <col min="3578" max="3578" width="13.1640625" style="10" bestFit="1" customWidth="1"/>
    <col min="3579" max="3579" width="9.5" style="10" customWidth="1"/>
    <col min="3580" max="3588" width="0" style="10" hidden="1" customWidth="1"/>
    <col min="3589" max="3589" width="30.5" style="10" customWidth="1"/>
    <col min="3590" max="3590" width="18" style="10" customWidth="1"/>
    <col min="3591" max="3595" width="10.6640625" style="10" customWidth="1"/>
    <col min="3596" max="3600" width="0" style="10" hidden="1" customWidth="1"/>
    <col min="3601" max="3629" width="18" style="10" customWidth="1"/>
    <col min="3630" max="3636" width="10.6640625" style="10" customWidth="1"/>
    <col min="3637" max="3828" width="49.5" style="10"/>
    <col min="3829" max="3829" width="0" style="10" hidden="1" customWidth="1"/>
    <col min="3830" max="3830" width="18.6640625" style="10" customWidth="1"/>
    <col min="3831" max="3831" width="77" style="10" customWidth="1"/>
    <col min="3832" max="3832" width="23.5" style="10" bestFit="1" customWidth="1"/>
    <col min="3833" max="3833" width="13.5" style="10" bestFit="1" customWidth="1"/>
    <col min="3834" max="3834" width="13.1640625" style="10" bestFit="1" customWidth="1"/>
    <col min="3835" max="3835" width="9.5" style="10" customWidth="1"/>
    <col min="3836" max="3844" width="0" style="10" hidden="1" customWidth="1"/>
    <col min="3845" max="3845" width="30.5" style="10" customWidth="1"/>
    <col min="3846" max="3846" width="18" style="10" customWidth="1"/>
    <col min="3847" max="3851" width="10.6640625" style="10" customWidth="1"/>
    <col min="3852" max="3856" width="0" style="10" hidden="1" customWidth="1"/>
    <col min="3857" max="3885" width="18" style="10" customWidth="1"/>
    <col min="3886" max="3892" width="10.6640625" style="10" customWidth="1"/>
    <col min="3893" max="4084" width="49.5" style="10"/>
    <col min="4085" max="4085" width="0" style="10" hidden="1" customWidth="1"/>
    <col min="4086" max="4086" width="18.6640625" style="10" customWidth="1"/>
    <col min="4087" max="4087" width="77" style="10" customWidth="1"/>
    <col min="4088" max="4088" width="23.5" style="10" bestFit="1" customWidth="1"/>
    <col min="4089" max="4089" width="13.5" style="10" bestFit="1" customWidth="1"/>
    <col min="4090" max="4090" width="13.1640625" style="10" bestFit="1" customWidth="1"/>
    <col min="4091" max="4091" width="9.5" style="10" customWidth="1"/>
    <col min="4092" max="4100" width="0" style="10" hidden="1" customWidth="1"/>
    <col min="4101" max="4101" width="30.5" style="10" customWidth="1"/>
    <col min="4102" max="4102" width="18" style="10" customWidth="1"/>
    <col min="4103" max="4107" width="10.6640625" style="10" customWidth="1"/>
    <col min="4108" max="4112" width="0" style="10" hidden="1" customWidth="1"/>
    <col min="4113" max="4141" width="18" style="10" customWidth="1"/>
    <col min="4142" max="4148" width="10.6640625" style="10" customWidth="1"/>
    <col min="4149" max="4340" width="49.5" style="10"/>
    <col min="4341" max="4341" width="0" style="10" hidden="1" customWidth="1"/>
    <col min="4342" max="4342" width="18.6640625" style="10" customWidth="1"/>
    <col min="4343" max="4343" width="77" style="10" customWidth="1"/>
    <col min="4344" max="4344" width="23.5" style="10" bestFit="1" customWidth="1"/>
    <col min="4345" max="4345" width="13.5" style="10" bestFit="1" customWidth="1"/>
    <col min="4346" max="4346" width="13.1640625" style="10" bestFit="1" customWidth="1"/>
    <col min="4347" max="4347" width="9.5" style="10" customWidth="1"/>
    <col min="4348" max="4356" width="0" style="10" hidden="1" customWidth="1"/>
    <col min="4357" max="4357" width="30.5" style="10" customWidth="1"/>
    <col min="4358" max="4358" width="18" style="10" customWidth="1"/>
    <col min="4359" max="4363" width="10.6640625" style="10" customWidth="1"/>
    <col min="4364" max="4368" width="0" style="10" hidden="1" customWidth="1"/>
    <col min="4369" max="4397" width="18" style="10" customWidth="1"/>
    <col min="4398" max="4404" width="10.6640625" style="10" customWidth="1"/>
    <col min="4405" max="4596" width="49.5" style="10"/>
    <col min="4597" max="4597" width="0" style="10" hidden="1" customWidth="1"/>
    <col min="4598" max="4598" width="18.6640625" style="10" customWidth="1"/>
    <col min="4599" max="4599" width="77" style="10" customWidth="1"/>
    <col min="4600" max="4600" width="23.5" style="10" bestFit="1" customWidth="1"/>
    <col min="4601" max="4601" width="13.5" style="10" bestFit="1" customWidth="1"/>
    <col min="4602" max="4602" width="13.1640625" style="10" bestFit="1" customWidth="1"/>
    <col min="4603" max="4603" width="9.5" style="10" customWidth="1"/>
    <col min="4604" max="4612" width="0" style="10" hidden="1" customWidth="1"/>
    <col min="4613" max="4613" width="30.5" style="10" customWidth="1"/>
    <col min="4614" max="4614" width="18" style="10" customWidth="1"/>
    <col min="4615" max="4619" width="10.6640625" style="10" customWidth="1"/>
    <col min="4620" max="4624" width="0" style="10" hidden="1" customWidth="1"/>
    <col min="4625" max="4653" width="18" style="10" customWidth="1"/>
    <col min="4654" max="4660" width="10.6640625" style="10" customWidth="1"/>
    <col min="4661" max="4852" width="49.5" style="10"/>
    <col min="4853" max="4853" width="0" style="10" hidden="1" customWidth="1"/>
    <col min="4854" max="4854" width="18.6640625" style="10" customWidth="1"/>
    <col min="4855" max="4855" width="77" style="10" customWidth="1"/>
    <col min="4856" max="4856" width="23.5" style="10" bestFit="1" customWidth="1"/>
    <col min="4857" max="4857" width="13.5" style="10" bestFit="1" customWidth="1"/>
    <col min="4858" max="4858" width="13.1640625" style="10" bestFit="1" customWidth="1"/>
    <col min="4859" max="4859" width="9.5" style="10" customWidth="1"/>
    <col min="4860" max="4868" width="0" style="10" hidden="1" customWidth="1"/>
    <col min="4869" max="4869" width="30.5" style="10" customWidth="1"/>
    <col min="4870" max="4870" width="18" style="10" customWidth="1"/>
    <col min="4871" max="4875" width="10.6640625" style="10" customWidth="1"/>
    <col min="4876" max="4880" width="0" style="10" hidden="1" customWidth="1"/>
    <col min="4881" max="4909" width="18" style="10" customWidth="1"/>
    <col min="4910" max="4916" width="10.6640625" style="10" customWidth="1"/>
    <col min="4917" max="5108" width="49.5" style="10"/>
    <col min="5109" max="5109" width="0" style="10" hidden="1" customWidth="1"/>
    <col min="5110" max="5110" width="18.6640625" style="10" customWidth="1"/>
    <col min="5111" max="5111" width="77" style="10" customWidth="1"/>
    <col min="5112" max="5112" width="23.5" style="10" bestFit="1" customWidth="1"/>
    <col min="5113" max="5113" width="13.5" style="10" bestFit="1" customWidth="1"/>
    <col min="5114" max="5114" width="13.1640625" style="10" bestFit="1" customWidth="1"/>
    <col min="5115" max="5115" width="9.5" style="10" customWidth="1"/>
    <col min="5116" max="5124" width="0" style="10" hidden="1" customWidth="1"/>
    <col min="5125" max="5125" width="30.5" style="10" customWidth="1"/>
    <col min="5126" max="5126" width="18" style="10" customWidth="1"/>
    <col min="5127" max="5131" width="10.6640625" style="10" customWidth="1"/>
    <col min="5132" max="5136" width="0" style="10" hidden="1" customWidth="1"/>
    <col min="5137" max="5165" width="18" style="10" customWidth="1"/>
    <col min="5166" max="5172" width="10.6640625" style="10" customWidth="1"/>
    <col min="5173" max="5364" width="49.5" style="10"/>
    <col min="5365" max="5365" width="0" style="10" hidden="1" customWidth="1"/>
    <col min="5366" max="5366" width="18.6640625" style="10" customWidth="1"/>
    <col min="5367" max="5367" width="77" style="10" customWidth="1"/>
    <col min="5368" max="5368" width="23.5" style="10" bestFit="1" customWidth="1"/>
    <col min="5369" max="5369" width="13.5" style="10" bestFit="1" customWidth="1"/>
    <col min="5370" max="5370" width="13.1640625" style="10" bestFit="1" customWidth="1"/>
    <col min="5371" max="5371" width="9.5" style="10" customWidth="1"/>
    <col min="5372" max="5380" width="0" style="10" hidden="1" customWidth="1"/>
    <col min="5381" max="5381" width="30.5" style="10" customWidth="1"/>
    <col min="5382" max="5382" width="18" style="10" customWidth="1"/>
    <col min="5383" max="5387" width="10.6640625" style="10" customWidth="1"/>
    <col min="5388" max="5392" width="0" style="10" hidden="1" customWidth="1"/>
    <col min="5393" max="5421" width="18" style="10" customWidth="1"/>
    <col min="5422" max="5428" width="10.6640625" style="10" customWidth="1"/>
    <col min="5429" max="5620" width="49.5" style="10"/>
    <col min="5621" max="5621" width="0" style="10" hidden="1" customWidth="1"/>
    <col min="5622" max="5622" width="18.6640625" style="10" customWidth="1"/>
    <col min="5623" max="5623" width="77" style="10" customWidth="1"/>
    <col min="5624" max="5624" width="23.5" style="10" bestFit="1" customWidth="1"/>
    <col min="5625" max="5625" width="13.5" style="10" bestFit="1" customWidth="1"/>
    <col min="5626" max="5626" width="13.1640625" style="10" bestFit="1" customWidth="1"/>
    <col min="5627" max="5627" width="9.5" style="10" customWidth="1"/>
    <col min="5628" max="5636" width="0" style="10" hidden="1" customWidth="1"/>
    <col min="5637" max="5637" width="30.5" style="10" customWidth="1"/>
    <col min="5638" max="5638" width="18" style="10" customWidth="1"/>
    <col min="5639" max="5643" width="10.6640625" style="10" customWidth="1"/>
    <col min="5644" max="5648" width="0" style="10" hidden="1" customWidth="1"/>
    <col min="5649" max="5677" width="18" style="10" customWidth="1"/>
    <col min="5678" max="5684" width="10.6640625" style="10" customWidth="1"/>
    <col min="5685" max="5876" width="49.5" style="10"/>
    <col min="5877" max="5877" width="0" style="10" hidden="1" customWidth="1"/>
    <col min="5878" max="5878" width="18.6640625" style="10" customWidth="1"/>
    <col min="5879" max="5879" width="77" style="10" customWidth="1"/>
    <col min="5880" max="5880" width="23.5" style="10" bestFit="1" customWidth="1"/>
    <col min="5881" max="5881" width="13.5" style="10" bestFit="1" customWidth="1"/>
    <col min="5882" max="5882" width="13.1640625" style="10" bestFit="1" customWidth="1"/>
    <col min="5883" max="5883" width="9.5" style="10" customWidth="1"/>
    <col min="5884" max="5892" width="0" style="10" hidden="1" customWidth="1"/>
    <col min="5893" max="5893" width="30.5" style="10" customWidth="1"/>
    <col min="5894" max="5894" width="18" style="10" customWidth="1"/>
    <col min="5895" max="5899" width="10.6640625" style="10" customWidth="1"/>
    <col min="5900" max="5904" width="0" style="10" hidden="1" customWidth="1"/>
    <col min="5905" max="5933" width="18" style="10" customWidth="1"/>
    <col min="5934" max="5940" width="10.6640625" style="10" customWidth="1"/>
    <col min="5941" max="6132" width="49.5" style="10"/>
    <col min="6133" max="6133" width="0" style="10" hidden="1" customWidth="1"/>
    <col min="6134" max="6134" width="18.6640625" style="10" customWidth="1"/>
    <col min="6135" max="6135" width="77" style="10" customWidth="1"/>
    <col min="6136" max="6136" width="23.5" style="10" bestFit="1" customWidth="1"/>
    <col min="6137" max="6137" width="13.5" style="10" bestFit="1" customWidth="1"/>
    <col min="6138" max="6138" width="13.1640625" style="10" bestFit="1" customWidth="1"/>
    <col min="6139" max="6139" width="9.5" style="10" customWidth="1"/>
    <col min="6140" max="6148" width="0" style="10" hidden="1" customWidth="1"/>
    <col min="6149" max="6149" width="30.5" style="10" customWidth="1"/>
    <col min="6150" max="6150" width="18" style="10" customWidth="1"/>
    <col min="6151" max="6155" width="10.6640625" style="10" customWidth="1"/>
    <col min="6156" max="6160" width="0" style="10" hidden="1" customWidth="1"/>
    <col min="6161" max="6189" width="18" style="10" customWidth="1"/>
    <col min="6190" max="6196" width="10.6640625" style="10" customWidth="1"/>
    <col min="6197" max="6388" width="49.5" style="10"/>
    <col min="6389" max="6389" width="0" style="10" hidden="1" customWidth="1"/>
    <col min="6390" max="6390" width="18.6640625" style="10" customWidth="1"/>
    <col min="6391" max="6391" width="77" style="10" customWidth="1"/>
    <col min="6392" max="6392" width="23.5" style="10" bestFit="1" customWidth="1"/>
    <col min="6393" max="6393" width="13.5" style="10" bestFit="1" customWidth="1"/>
    <col min="6394" max="6394" width="13.1640625" style="10" bestFit="1" customWidth="1"/>
    <col min="6395" max="6395" width="9.5" style="10" customWidth="1"/>
    <col min="6396" max="6404" width="0" style="10" hidden="1" customWidth="1"/>
    <col min="6405" max="6405" width="30.5" style="10" customWidth="1"/>
    <col min="6406" max="6406" width="18" style="10" customWidth="1"/>
    <col min="6407" max="6411" width="10.6640625" style="10" customWidth="1"/>
    <col min="6412" max="6416" width="0" style="10" hidden="1" customWidth="1"/>
    <col min="6417" max="6445" width="18" style="10" customWidth="1"/>
    <col min="6446" max="6452" width="10.6640625" style="10" customWidth="1"/>
    <col min="6453" max="6644" width="49.5" style="10"/>
    <col min="6645" max="6645" width="0" style="10" hidden="1" customWidth="1"/>
    <col min="6646" max="6646" width="18.6640625" style="10" customWidth="1"/>
    <col min="6647" max="6647" width="77" style="10" customWidth="1"/>
    <col min="6648" max="6648" width="23.5" style="10" bestFit="1" customWidth="1"/>
    <col min="6649" max="6649" width="13.5" style="10" bestFit="1" customWidth="1"/>
    <col min="6650" max="6650" width="13.1640625" style="10" bestFit="1" customWidth="1"/>
    <col min="6651" max="6651" width="9.5" style="10" customWidth="1"/>
    <col min="6652" max="6660" width="0" style="10" hidden="1" customWidth="1"/>
    <col min="6661" max="6661" width="30.5" style="10" customWidth="1"/>
    <col min="6662" max="6662" width="18" style="10" customWidth="1"/>
    <col min="6663" max="6667" width="10.6640625" style="10" customWidth="1"/>
    <col min="6668" max="6672" width="0" style="10" hidden="1" customWidth="1"/>
    <col min="6673" max="6701" width="18" style="10" customWidth="1"/>
    <col min="6702" max="6708" width="10.6640625" style="10" customWidth="1"/>
    <col min="6709" max="6900" width="49.5" style="10"/>
    <col min="6901" max="6901" width="0" style="10" hidden="1" customWidth="1"/>
    <col min="6902" max="6902" width="18.6640625" style="10" customWidth="1"/>
    <col min="6903" max="6903" width="77" style="10" customWidth="1"/>
    <col min="6904" max="6904" width="23.5" style="10" bestFit="1" customWidth="1"/>
    <col min="6905" max="6905" width="13.5" style="10" bestFit="1" customWidth="1"/>
    <col min="6906" max="6906" width="13.1640625" style="10" bestFit="1" customWidth="1"/>
    <col min="6907" max="6907" width="9.5" style="10" customWidth="1"/>
    <col min="6908" max="6916" width="0" style="10" hidden="1" customWidth="1"/>
    <col min="6917" max="6917" width="30.5" style="10" customWidth="1"/>
    <col min="6918" max="6918" width="18" style="10" customWidth="1"/>
    <col min="6919" max="6923" width="10.6640625" style="10" customWidth="1"/>
    <col min="6924" max="6928" width="0" style="10" hidden="1" customWidth="1"/>
    <col min="6929" max="6957" width="18" style="10" customWidth="1"/>
    <col min="6958" max="6964" width="10.6640625" style="10" customWidth="1"/>
    <col min="6965" max="7156" width="49.5" style="10"/>
    <col min="7157" max="7157" width="0" style="10" hidden="1" customWidth="1"/>
    <col min="7158" max="7158" width="18.6640625" style="10" customWidth="1"/>
    <col min="7159" max="7159" width="77" style="10" customWidth="1"/>
    <col min="7160" max="7160" width="23.5" style="10" bestFit="1" customWidth="1"/>
    <col min="7161" max="7161" width="13.5" style="10" bestFit="1" customWidth="1"/>
    <col min="7162" max="7162" width="13.1640625" style="10" bestFit="1" customWidth="1"/>
    <col min="7163" max="7163" width="9.5" style="10" customWidth="1"/>
    <col min="7164" max="7172" width="0" style="10" hidden="1" customWidth="1"/>
    <col min="7173" max="7173" width="30.5" style="10" customWidth="1"/>
    <col min="7174" max="7174" width="18" style="10" customWidth="1"/>
    <col min="7175" max="7179" width="10.6640625" style="10" customWidth="1"/>
    <col min="7180" max="7184" width="0" style="10" hidden="1" customWidth="1"/>
    <col min="7185" max="7213" width="18" style="10" customWidth="1"/>
    <col min="7214" max="7220" width="10.6640625" style="10" customWidth="1"/>
    <col min="7221" max="7412" width="49.5" style="10"/>
    <col min="7413" max="7413" width="0" style="10" hidden="1" customWidth="1"/>
    <col min="7414" max="7414" width="18.6640625" style="10" customWidth="1"/>
    <col min="7415" max="7415" width="77" style="10" customWidth="1"/>
    <col min="7416" max="7416" width="23.5" style="10" bestFit="1" customWidth="1"/>
    <col min="7417" max="7417" width="13.5" style="10" bestFit="1" customWidth="1"/>
    <col min="7418" max="7418" width="13.1640625" style="10" bestFit="1" customWidth="1"/>
    <col min="7419" max="7419" width="9.5" style="10" customWidth="1"/>
    <col min="7420" max="7428" width="0" style="10" hidden="1" customWidth="1"/>
    <col min="7429" max="7429" width="30.5" style="10" customWidth="1"/>
    <col min="7430" max="7430" width="18" style="10" customWidth="1"/>
    <col min="7431" max="7435" width="10.6640625" style="10" customWidth="1"/>
    <col min="7436" max="7440" width="0" style="10" hidden="1" customWidth="1"/>
    <col min="7441" max="7469" width="18" style="10" customWidth="1"/>
    <col min="7470" max="7476" width="10.6640625" style="10" customWidth="1"/>
    <col min="7477" max="7668" width="49.5" style="10"/>
    <col min="7669" max="7669" width="0" style="10" hidden="1" customWidth="1"/>
    <col min="7670" max="7670" width="18.6640625" style="10" customWidth="1"/>
    <col min="7671" max="7671" width="77" style="10" customWidth="1"/>
    <col min="7672" max="7672" width="23.5" style="10" bestFit="1" customWidth="1"/>
    <col min="7673" max="7673" width="13.5" style="10" bestFit="1" customWidth="1"/>
    <col min="7674" max="7674" width="13.1640625" style="10" bestFit="1" customWidth="1"/>
    <col min="7675" max="7675" width="9.5" style="10" customWidth="1"/>
    <col min="7676" max="7684" width="0" style="10" hidden="1" customWidth="1"/>
    <col min="7685" max="7685" width="30.5" style="10" customWidth="1"/>
    <col min="7686" max="7686" width="18" style="10" customWidth="1"/>
    <col min="7687" max="7691" width="10.6640625" style="10" customWidth="1"/>
    <col min="7692" max="7696" width="0" style="10" hidden="1" customWidth="1"/>
    <col min="7697" max="7725" width="18" style="10" customWidth="1"/>
    <col min="7726" max="7732" width="10.6640625" style="10" customWidth="1"/>
    <col min="7733" max="7924" width="49.5" style="10"/>
    <col min="7925" max="7925" width="0" style="10" hidden="1" customWidth="1"/>
    <col min="7926" max="7926" width="18.6640625" style="10" customWidth="1"/>
    <col min="7927" max="7927" width="77" style="10" customWidth="1"/>
    <col min="7928" max="7928" width="23.5" style="10" bestFit="1" customWidth="1"/>
    <col min="7929" max="7929" width="13.5" style="10" bestFit="1" customWidth="1"/>
    <col min="7930" max="7930" width="13.1640625" style="10" bestFit="1" customWidth="1"/>
    <col min="7931" max="7931" width="9.5" style="10" customWidth="1"/>
    <col min="7932" max="7940" width="0" style="10" hidden="1" customWidth="1"/>
    <col min="7941" max="7941" width="30.5" style="10" customWidth="1"/>
    <col min="7942" max="7942" width="18" style="10" customWidth="1"/>
    <col min="7943" max="7947" width="10.6640625" style="10" customWidth="1"/>
    <col min="7948" max="7952" width="0" style="10" hidden="1" customWidth="1"/>
    <col min="7953" max="7981" width="18" style="10" customWidth="1"/>
    <col min="7982" max="7988" width="10.6640625" style="10" customWidth="1"/>
    <col min="7989" max="8180" width="49.5" style="10"/>
    <col min="8181" max="8181" width="0" style="10" hidden="1" customWidth="1"/>
    <col min="8182" max="8182" width="18.6640625" style="10" customWidth="1"/>
    <col min="8183" max="8183" width="77" style="10" customWidth="1"/>
    <col min="8184" max="8184" width="23.5" style="10" bestFit="1" customWidth="1"/>
    <col min="8185" max="8185" width="13.5" style="10" bestFit="1" customWidth="1"/>
    <col min="8186" max="8186" width="13.1640625" style="10" bestFit="1" customWidth="1"/>
    <col min="8187" max="8187" width="9.5" style="10" customWidth="1"/>
    <col min="8188" max="8196" width="0" style="10" hidden="1" customWidth="1"/>
    <col min="8197" max="8197" width="30.5" style="10" customWidth="1"/>
    <col min="8198" max="8198" width="18" style="10" customWidth="1"/>
    <col min="8199" max="8203" width="10.6640625" style="10" customWidth="1"/>
    <col min="8204" max="8208" width="0" style="10" hidden="1" customWidth="1"/>
    <col min="8209" max="8237" width="18" style="10" customWidth="1"/>
    <col min="8238" max="8244" width="10.6640625" style="10" customWidth="1"/>
    <col min="8245" max="8436" width="49.5" style="10"/>
    <col min="8437" max="8437" width="0" style="10" hidden="1" customWidth="1"/>
    <col min="8438" max="8438" width="18.6640625" style="10" customWidth="1"/>
    <col min="8439" max="8439" width="77" style="10" customWidth="1"/>
    <col min="8440" max="8440" width="23.5" style="10" bestFit="1" customWidth="1"/>
    <col min="8441" max="8441" width="13.5" style="10" bestFit="1" customWidth="1"/>
    <col min="8442" max="8442" width="13.1640625" style="10" bestFit="1" customWidth="1"/>
    <col min="8443" max="8443" width="9.5" style="10" customWidth="1"/>
    <col min="8444" max="8452" width="0" style="10" hidden="1" customWidth="1"/>
    <col min="8453" max="8453" width="30.5" style="10" customWidth="1"/>
    <col min="8454" max="8454" width="18" style="10" customWidth="1"/>
    <col min="8455" max="8459" width="10.6640625" style="10" customWidth="1"/>
    <col min="8460" max="8464" width="0" style="10" hidden="1" customWidth="1"/>
    <col min="8465" max="8493" width="18" style="10" customWidth="1"/>
    <col min="8494" max="8500" width="10.6640625" style="10" customWidth="1"/>
    <col min="8501" max="8692" width="49.5" style="10"/>
    <col min="8693" max="8693" width="0" style="10" hidden="1" customWidth="1"/>
    <col min="8694" max="8694" width="18.6640625" style="10" customWidth="1"/>
    <col min="8695" max="8695" width="77" style="10" customWidth="1"/>
    <col min="8696" max="8696" width="23.5" style="10" bestFit="1" customWidth="1"/>
    <col min="8697" max="8697" width="13.5" style="10" bestFit="1" customWidth="1"/>
    <col min="8698" max="8698" width="13.1640625" style="10" bestFit="1" customWidth="1"/>
    <col min="8699" max="8699" width="9.5" style="10" customWidth="1"/>
    <col min="8700" max="8708" width="0" style="10" hidden="1" customWidth="1"/>
    <col min="8709" max="8709" width="30.5" style="10" customWidth="1"/>
    <col min="8710" max="8710" width="18" style="10" customWidth="1"/>
    <col min="8711" max="8715" width="10.6640625" style="10" customWidth="1"/>
    <col min="8716" max="8720" width="0" style="10" hidden="1" customWidth="1"/>
    <col min="8721" max="8749" width="18" style="10" customWidth="1"/>
    <col min="8750" max="8756" width="10.6640625" style="10" customWidth="1"/>
    <col min="8757" max="8948" width="49.5" style="10"/>
    <col min="8949" max="8949" width="0" style="10" hidden="1" customWidth="1"/>
    <col min="8950" max="8950" width="18.6640625" style="10" customWidth="1"/>
    <col min="8951" max="8951" width="77" style="10" customWidth="1"/>
    <col min="8952" max="8952" width="23.5" style="10" bestFit="1" customWidth="1"/>
    <col min="8953" max="8953" width="13.5" style="10" bestFit="1" customWidth="1"/>
    <col min="8954" max="8954" width="13.1640625" style="10" bestFit="1" customWidth="1"/>
    <col min="8955" max="8955" width="9.5" style="10" customWidth="1"/>
    <col min="8956" max="8964" width="0" style="10" hidden="1" customWidth="1"/>
    <col min="8965" max="8965" width="30.5" style="10" customWidth="1"/>
    <col min="8966" max="8966" width="18" style="10" customWidth="1"/>
    <col min="8967" max="8971" width="10.6640625" style="10" customWidth="1"/>
    <col min="8972" max="8976" width="0" style="10" hidden="1" customWidth="1"/>
    <col min="8977" max="9005" width="18" style="10" customWidth="1"/>
    <col min="9006" max="9012" width="10.6640625" style="10" customWidth="1"/>
    <col min="9013" max="9204" width="49.5" style="10"/>
    <col min="9205" max="9205" width="0" style="10" hidden="1" customWidth="1"/>
    <col min="9206" max="9206" width="18.6640625" style="10" customWidth="1"/>
    <col min="9207" max="9207" width="77" style="10" customWidth="1"/>
    <col min="9208" max="9208" width="23.5" style="10" bestFit="1" customWidth="1"/>
    <col min="9209" max="9209" width="13.5" style="10" bestFit="1" customWidth="1"/>
    <col min="9210" max="9210" width="13.1640625" style="10" bestFit="1" customWidth="1"/>
    <col min="9211" max="9211" width="9.5" style="10" customWidth="1"/>
    <col min="9212" max="9220" width="0" style="10" hidden="1" customWidth="1"/>
    <col min="9221" max="9221" width="30.5" style="10" customWidth="1"/>
    <col min="9222" max="9222" width="18" style="10" customWidth="1"/>
    <col min="9223" max="9227" width="10.6640625" style="10" customWidth="1"/>
    <col min="9228" max="9232" width="0" style="10" hidden="1" customWidth="1"/>
    <col min="9233" max="9261" width="18" style="10" customWidth="1"/>
    <col min="9262" max="9268" width="10.6640625" style="10" customWidth="1"/>
    <col min="9269" max="9460" width="49.5" style="10"/>
    <col min="9461" max="9461" width="0" style="10" hidden="1" customWidth="1"/>
    <col min="9462" max="9462" width="18.6640625" style="10" customWidth="1"/>
    <col min="9463" max="9463" width="77" style="10" customWidth="1"/>
    <col min="9464" max="9464" width="23.5" style="10" bestFit="1" customWidth="1"/>
    <col min="9465" max="9465" width="13.5" style="10" bestFit="1" customWidth="1"/>
    <col min="9466" max="9466" width="13.1640625" style="10" bestFit="1" customWidth="1"/>
    <col min="9467" max="9467" width="9.5" style="10" customWidth="1"/>
    <col min="9468" max="9476" width="0" style="10" hidden="1" customWidth="1"/>
    <col min="9477" max="9477" width="30.5" style="10" customWidth="1"/>
    <col min="9478" max="9478" width="18" style="10" customWidth="1"/>
    <col min="9479" max="9483" width="10.6640625" style="10" customWidth="1"/>
    <col min="9484" max="9488" width="0" style="10" hidden="1" customWidth="1"/>
    <col min="9489" max="9517" width="18" style="10" customWidth="1"/>
    <col min="9518" max="9524" width="10.6640625" style="10" customWidth="1"/>
    <col min="9525" max="9716" width="49.5" style="10"/>
    <col min="9717" max="9717" width="0" style="10" hidden="1" customWidth="1"/>
    <col min="9718" max="9718" width="18.6640625" style="10" customWidth="1"/>
    <col min="9719" max="9719" width="77" style="10" customWidth="1"/>
    <col min="9720" max="9720" width="23.5" style="10" bestFit="1" customWidth="1"/>
    <col min="9721" max="9721" width="13.5" style="10" bestFit="1" customWidth="1"/>
    <col min="9722" max="9722" width="13.1640625" style="10" bestFit="1" customWidth="1"/>
    <col min="9723" max="9723" width="9.5" style="10" customWidth="1"/>
    <col min="9724" max="9732" width="0" style="10" hidden="1" customWidth="1"/>
    <col min="9733" max="9733" width="30.5" style="10" customWidth="1"/>
    <col min="9734" max="9734" width="18" style="10" customWidth="1"/>
    <col min="9735" max="9739" width="10.6640625" style="10" customWidth="1"/>
    <col min="9740" max="9744" width="0" style="10" hidden="1" customWidth="1"/>
    <col min="9745" max="9773" width="18" style="10" customWidth="1"/>
    <col min="9774" max="9780" width="10.6640625" style="10" customWidth="1"/>
    <col min="9781" max="9972" width="49.5" style="10"/>
    <col min="9973" max="9973" width="0" style="10" hidden="1" customWidth="1"/>
    <col min="9974" max="9974" width="18.6640625" style="10" customWidth="1"/>
    <col min="9975" max="9975" width="77" style="10" customWidth="1"/>
    <col min="9976" max="9976" width="23.5" style="10" bestFit="1" customWidth="1"/>
    <col min="9977" max="9977" width="13.5" style="10" bestFit="1" customWidth="1"/>
    <col min="9978" max="9978" width="13.1640625" style="10" bestFit="1" customWidth="1"/>
    <col min="9979" max="9979" width="9.5" style="10" customWidth="1"/>
    <col min="9980" max="9988" width="0" style="10" hidden="1" customWidth="1"/>
    <col min="9989" max="9989" width="30.5" style="10" customWidth="1"/>
    <col min="9990" max="9990" width="18" style="10" customWidth="1"/>
    <col min="9991" max="9995" width="10.6640625" style="10" customWidth="1"/>
    <col min="9996" max="10000" width="0" style="10" hidden="1" customWidth="1"/>
    <col min="10001" max="10029" width="18" style="10" customWidth="1"/>
    <col min="10030" max="10036" width="10.6640625" style="10" customWidth="1"/>
    <col min="10037" max="10228" width="49.5" style="10"/>
    <col min="10229" max="10229" width="0" style="10" hidden="1" customWidth="1"/>
    <col min="10230" max="10230" width="18.6640625" style="10" customWidth="1"/>
    <col min="10231" max="10231" width="77" style="10" customWidth="1"/>
    <col min="10232" max="10232" width="23.5" style="10" bestFit="1" customWidth="1"/>
    <col min="10233" max="10233" width="13.5" style="10" bestFit="1" customWidth="1"/>
    <col min="10234" max="10234" width="13.1640625" style="10" bestFit="1" customWidth="1"/>
    <col min="10235" max="10235" width="9.5" style="10" customWidth="1"/>
    <col min="10236" max="10244" width="0" style="10" hidden="1" customWidth="1"/>
    <col min="10245" max="10245" width="30.5" style="10" customWidth="1"/>
    <col min="10246" max="10246" width="18" style="10" customWidth="1"/>
    <col min="10247" max="10251" width="10.6640625" style="10" customWidth="1"/>
    <col min="10252" max="10256" width="0" style="10" hidden="1" customWidth="1"/>
    <col min="10257" max="10285" width="18" style="10" customWidth="1"/>
    <col min="10286" max="10292" width="10.6640625" style="10" customWidth="1"/>
    <col min="10293" max="10484" width="49.5" style="10"/>
    <col min="10485" max="10485" width="0" style="10" hidden="1" customWidth="1"/>
    <col min="10486" max="10486" width="18.6640625" style="10" customWidth="1"/>
    <col min="10487" max="10487" width="77" style="10" customWidth="1"/>
    <col min="10488" max="10488" width="23.5" style="10" bestFit="1" customWidth="1"/>
    <col min="10489" max="10489" width="13.5" style="10" bestFit="1" customWidth="1"/>
    <col min="10490" max="10490" width="13.1640625" style="10" bestFit="1" customWidth="1"/>
    <col min="10491" max="10491" width="9.5" style="10" customWidth="1"/>
    <col min="10492" max="10500" width="0" style="10" hidden="1" customWidth="1"/>
    <col min="10501" max="10501" width="30.5" style="10" customWidth="1"/>
    <col min="10502" max="10502" width="18" style="10" customWidth="1"/>
    <col min="10503" max="10507" width="10.6640625" style="10" customWidth="1"/>
    <col min="10508" max="10512" width="0" style="10" hidden="1" customWidth="1"/>
    <col min="10513" max="10541" width="18" style="10" customWidth="1"/>
    <col min="10542" max="10548" width="10.6640625" style="10" customWidth="1"/>
    <col min="10549" max="10740" width="49.5" style="10"/>
    <col min="10741" max="10741" width="0" style="10" hidden="1" customWidth="1"/>
    <col min="10742" max="10742" width="18.6640625" style="10" customWidth="1"/>
    <col min="10743" max="10743" width="77" style="10" customWidth="1"/>
    <col min="10744" max="10744" width="23.5" style="10" bestFit="1" customWidth="1"/>
    <col min="10745" max="10745" width="13.5" style="10" bestFit="1" customWidth="1"/>
    <col min="10746" max="10746" width="13.1640625" style="10" bestFit="1" customWidth="1"/>
    <col min="10747" max="10747" width="9.5" style="10" customWidth="1"/>
    <col min="10748" max="10756" width="0" style="10" hidden="1" customWidth="1"/>
    <col min="10757" max="10757" width="30.5" style="10" customWidth="1"/>
    <col min="10758" max="10758" width="18" style="10" customWidth="1"/>
    <col min="10759" max="10763" width="10.6640625" style="10" customWidth="1"/>
    <col min="10764" max="10768" width="0" style="10" hidden="1" customWidth="1"/>
    <col min="10769" max="10797" width="18" style="10" customWidth="1"/>
    <col min="10798" max="10804" width="10.6640625" style="10" customWidth="1"/>
    <col min="10805" max="10996" width="49.5" style="10"/>
    <col min="10997" max="10997" width="0" style="10" hidden="1" customWidth="1"/>
    <col min="10998" max="10998" width="18.6640625" style="10" customWidth="1"/>
    <col min="10999" max="10999" width="77" style="10" customWidth="1"/>
    <col min="11000" max="11000" width="23.5" style="10" bestFit="1" customWidth="1"/>
    <col min="11001" max="11001" width="13.5" style="10" bestFit="1" customWidth="1"/>
    <col min="11002" max="11002" width="13.1640625" style="10" bestFit="1" customWidth="1"/>
    <col min="11003" max="11003" width="9.5" style="10" customWidth="1"/>
    <col min="11004" max="11012" width="0" style="10" hidden="1" customWidth="1"/>
    <col min="11013" max="11013" width="30.5" style="10" customWidth="1"/>
    <col min="11014" max="11014" width="18" style="10" customWidth="1"/>
    <col min="11015" max="11019" width="10.6640625" style="10" customWidth="1"/>
    <col min="11020" max="11024" width="0" style="10" hidden="1" customWidth="1"/>
    <col min="11025" max="11053" width="18" style="10" customWidth="1"/>
    <col min="11054" max="11060" width="10.6640625" style="10" customWidth="1"/>
    <col min="11061" max="11252" width="49.5" style="10"/>
    <col min="11253" max="11253" width="0" style="10" hidden="1" customWidth="1"/>
    <col min="11254" max="11254" width="18.6640625" style="10" customWidth="1"/>
    <col min="11255" max="11255" width="77" style="10" customWidth="1"/>
    <col min="11256" max="11256" width="23.5" style="10" bestFit="1" customWidth="1"/>
    <col min="11257" max="11257" width="13.5" style="10" bestFit="1" customWidth="1"/>
    <col min="11258" max="11258" width="13.1640625" style="10" bestFit="1" customWidth="1"/>
    <col min="11259" max="11259" width="9.5" style="10" customWidth="1"/>
    <col min="11260" max="11268" width="0" style="10" hidden="1" customWidth="1"/>
    <col min="11269" max="11269" width="30.5" style="10" customWidth="1"/>
    <col min="11270" max="11270" width="18" style="10" customWidth="1"/>
    <col min="11271" max="11275" width="10.6640625" style="10" customWidth="1"/>
    <col min="11276" max="11280" width="0" style="10" hidden="1" customWidth="1"/>
    <col min="11281" max="11309" width="18" style="10" customWidth="1"/>
    <col min="11310" max="11316" width="10.6640625" style="10" customWidth="1"/>
    <col min="11317" max="11508" width="49.5" style="10"/>
    <col min="11509" max="11509" width="0" style="10" hidden="1" customWidth="1"/>
    <col min="11510" max="11510" width="18.6640625" style="10" customWidth="1"/>
    <col min="11511" max="11511" width="77" style="10" customWidth="1"/>
    <col min="11512" max="11512" width="23.5" style="10" bestFit="1" customWidth="1"/>
    <col min="11513" max="11513" width="13.5" style="10" bestFit="1" customWidth="1"/>
    <col min="11514" max="11514" width="13.1640625" style="10" bestFit="1" customWidth="1"/>
    <col min="11515" max="11515" width="9.5" style="10" customWidth="1"/>
    <col min="11516" max="11524" width="0" style="10" hidden="1" customWidth="1"/>
    <col min="11525" max="11525" width="30.5" style="10" customWidth="1"/>
    <col min="11526" max="11526" width="18" style="10" customWidth="1"/>
    <col min="11527" max="11531" width="10.6640625" style="10" customWidth="1"/>
    <col min="11532" max="11536" width="0" style="10" hidden="1" customWidth="1"/>
    <col min="11537" max="11565" width="18" style="10" customWidth="1"/>
    <col min="11566" max="11572" width="10.6640625" style="10" customWidth="1"/>
    <col min="11573" max="11764" width="49.5" style="10"/>
    <col min="11765" max="11765" width="0" style="10" hidden="1" customWidth="1"/>
    <col min="11766" max="11766" width="18.6640625" style="10" customWidth="1"/>
    <col min="11767" max="11767" width="77" style="10" customWidth="1"/>
    <col min="11768" max="11768" width="23.5" style="10" bestFit="1" customWidth="1"/>
    <col min="11769" max="11769" width="13.5" style="10" bestFit="1" customWidth="1"/>
    <col min="11770" max="11770" width="13.1640625" style="10" bestFit="1" customWidth="1"/>
    <col min="11771" max="11771" width="9.5" style="10" customWidth="1"/>
    <col min="11772" max="11780" width="0" style="10" hidden="1" customWidth="1"/>
    <col min="11781" max="11781" width="30.5" style="10" customWidth="1"/>
    <col min="11782" max="11782" width="18" style="10" customWidth="1"/>
    <col min="11783" max="11787" width="10.6640625" style="10" customWidth="1"/>
    <col min="11788" max="11792" width="0" style="10" hidden="1" customWidth="1"/>
    <col min="11793" max="11821" width="18" style="10" customWidth="1"/>
    <col min="11822" max="11828" width="10.6640625" style="10" customWidth="1"/>
    <col min="11829" max="12020" width="49.5" style="10"/>
    <col min="12021" max="12021" width="0" style="10" hidden="1" customWidth="1"/>
    <col min="12022" max="12022" width="18.6640625" style="10" customWidth="1"/>
    <col min="12023" max="12023" width="77" style="10" customWidth="1"/>
    <col min="12024" max="12024" width="23.5" style="10" bestFit="1" customWidth="1"/>
    <col min="12025" max="12025" width="13.5" style="10" bestFit="1" customWidth="1"/>
    <col min="12026" max="12026" width="13.1640625" style="10" bestFit="1" customWidth="1"/>
    <col min="12027" max="12027" width="9.5" style="10" customWidth="1"/>
    <col min="12028" max="12036" width="0" style="10" hidden="1" customWidth="1"/>
    <col min="12037" max="12037" width="30.5" style="10" customWidth="1"/>
    <col min="12038" max="12038" width="18" style="10" customWidth="1"/>
    <col min="12039" max="12043" width="10.6640625" style="10" customWidth="1"/>
    <col min="12044" max="12048" width="0" style="10" hidden="1" customWidth="1"/>
    <col min="12049" max="12077" width="18" style="10" customWidth="1"/>
    <col min="12078" max="12084" width="10.6640625" style="10" customWidth="1"/>
    <col min="12085" max="12276" width="49.5" style="10"/>
    <col min="12277" max="12277" width="0" style="10" hidden="1" customWidth="1"/>
    <col min="12278" max="12278" width="18.6640625" style="10" customWidth="1"/>
    <col min="12279" max="12279" width="77" style="10" customWidth="1"/>
    <col min="12280" max="12280" width="23.5" style="10" bestFit="1" customWidth="1"/>
    <col min="12281" max="12281" width="13.5" style="10" bestFit="1" customWidth="1"/>
    <col min="12282" max="12282" width="13.1640625" style="10" bestFit="1" customWidth="1"/>
    <col min="12283" max="12283" width="9.5" style="10" customWidth="1"/>
    <col min="12284" max="12292" width="0" style="10" hidden="1" customWidth="1"/>
    <col min="12293" max="12293" width="30.5" style="10" customWidth="1"/>
    <col min="12294" max="12294" width="18" style="10" customWidth="1"/>
    <col min="12295" max="12299" width="10.6640625" style="10" customWidth="1"/>
    <col min="12300" max="12304" width="0" style="10" hidden="1" customWidth="1"/>
    <col min="12305" max="12333" width="18" style="10" customWidth="1"/>
    <col min="12334" max="12340" width="10.6640625" style="10" customWidth="1"/>
    <col min="12341" max="12532" width="49.5" style="10"/>
    <col min="12533" max="12533" width="0" style="10" hidden="1" customWidth="1"/>
    <col min="12534" max="12534" width="18.6640625" style="10" customWidth="1"/>
    <col min="12535" max="12535" width="77" style="10" customWidth="1"/>
    <col min="12536" max="12536" width="23.5" style="10" bestFit="1" customWidth="1"/>
    <col min="12537" max="12537" width="13.5" style="10" bestFit="1" customWidth="1"/>
    <col min="12538" max="12538" width="13.1640625" style="10" bestFit="1" customWidth="1"/>
    <col min="12539" max="12539" width="9.5" style="10" customWidth="1"/>
    <col min="12540" max="12548" width="0" style="10" hidden="1" customWidth="1"/>
    <col min="12549" max="12549" width="30.5" style="10" customWidth="1"/>
    <col min="12550" max="12550" width="18" style="10" customWidth="1"/>
    <col min="12551" max="12555" width="10.6640625" style="10" customWidth="1"/>
    <col min="12556" max="12560" width="0" style="10" hidden="1" customWidth="1"/>
    <col min="12561" max="12589" width="18" style="10" customWidth="1"/>
    <col min="12590" max="12596" width="10.6640625" style="10" customWidth="1"/>
    <col min="12597" max="12788" width="49.5" style="10"/>
    <col min="12789" max="12789" width="0" style="10" hidden="1" customWidth="1"/>
    <col min="12790" max="12790" width="18.6640625" style="10" customWidth="1"/>
    <col min="12791" max="12791" width="77" style="10" customWidth="1"/>
    <col min="12792" max="12792" width="23.5" style="10" bestFit="1" customWidth="1"/>
    <col min="12793" max="12793" width="13.5" style="10" bestFit="1" customWidth="1"/>
    <col min="12794" max="12794" width="13.1640625" style="10" bestFit="1" customWidth="1"/>
    <col min="12795" max="12795" width="9.5" style="10" customWidth="1"/>
    <col min="12796" max="12804" width="0" style="10" hidden="1" customWidth="1"/>
    <col min="12805" max="12805" width="30.5" style="10" customWidth="1"/>
    <col min="12806" max="12806" width="18" style="10" customWidth="1"/>
    <col min="12807" max="12811" width="10.6640625" style="10" customWidth="1"/>
    <col min="12812" max="12816" width="0" style="10" hidden="1" customWidth="1"/>
    <col min="12817" max="12845" width="18" style="10" customWidth="1"/>
    <col min="12846" max="12852" width="10.6640625" style="10" customWidth="1"/>
    <col min="12853" max="13044" width="49.5" style="10"/>
    <col min="13045" max="13045" width="0" style="10" hidden="1" customWidth="1"/>
    <col min="13046" max="13046" width="18.6640625" style="10" customWidth="1"/>
    <col min="13047" max="13047" width="77" style="10" customWidth="1"/>
    <col min="13048" max="13048" width="23.5" style="10" bestFit="1" customWidth="1"/>
    <col min="13049" max="13049" width="13.5" style="10" bestFit="1" customWidth="1"/>
    <col min="13050" max="13050" width="13.1640625" style="10" bestFit="1" customWidth="1"/>
    <col min="13051" max="13051" width="9.5" style="10" customWidth="1"/>
    <col min="13052" max="13060" width="0" style="10" hidden="1" customWidth="1"/>
    <col min="13061" max="13061" width="30.5" style="10" customWidth="1"/>
    <col min="13062" max="13062" width="18" style="10" customWidth="1"/>
    <col min="13063" max="13067" width="10.6640625" style="10" customWidth="1"/>
    <col min="13068" max="13072" width="0" style="10" hidden="1" customWidth="1"/>
    <col min="13073" max="13101" width="18" style="10" customWidth="1"/>
    <col min="13102" max="13108" width="10.6640625" style="10" customWidth="1"/>
    <col min="13109" max="13300" width="49.5" style="10"/>
    <col min="13301" max="13301" width="0" style="10" hidden="1" customWidth="1"/>
    <col min="13302" max="13302" width="18.6640625" style="10" customWidth="1"/>
    <col min="13303" max="13303" width="77" style="10" customWidth="1"/>
    <col min="13304" max="13304" width="23.5" style="10" bestFit="1" customWidth="1"/>
    <col min="13305" max="13305" width="13.5" style="10" bestFit="1" customWidth="1"/>
    <col min="13306" max="13306" width="13.1640625" style="10" bestFit="1" customWidth="1"/>
    <col min="13307" max="13307" width="9.5" style="10" customWidth="1"/>
    <col min="13308" max="13316" width="0" style="10" hidden="1" customWidth="1"/>
    <col min="13317" max="13317" width="30.5" style="10" customWidth="1"/>
    <col min="13318" max="13318" width="18" style="10" customWidth="1"/>
    <col min="13319" max="13323" width="10.6640625" style="10" customWidth="1"/>
    <col min="13324" max="13328" width="0" style="10" hidden="1" customWidth="1"/>
    <col min="13329" max="13357" width="18" style="10" customWidth="1"/>
    <col min="13358" max="13364" width="10.6640625" style="10" customWidth="1"/>
    <col min="13365" max="13556" width="49.5" style="10"/>
    <col min="13557" max="13557" width="0" style="10" hidden="1" customWidth="1"/>
    <col min="13558" max="13558" width="18.6640625" style="10" customWidth="1"/>
    <col min="13559" max="13559" width="77" style="10" customWidth="1"/>
    <col min="13560" max="13560" width="23.5" style="10" bestFit="1" customWidth="1"/>
    <col min="13561" max="13561" width="13.5" style="10" bestFit="1" customWidth="1"/>
    <col min="13562" max="13562" width="13.1640625" style="10" bestFit="1" customWidth="1"/>
    <col min="13563" max="13563" width="9.5" style="10" customWidth="1"/>
    <col min="13564" max="13572" width="0" style="10" hidden="1" customWidth="1"/>
    <col min="13573" max="13573" width="30.5" style="10" customWidth="1"/>
    <col min="13574" max="13574" width="18" style="10" customWidth="1"/>
    <col min="13575" max="13579" width="10.6640625" style="10" customWidth="1"/>
    <col min="13580" max="13584" width="0" style="10" hidden="1" customWidth="1"/>
    <col min="13585" max="13613" width="18" style="10" customWidth="1"/>
    <col min="13614" max="13620" width="10.6640625" style="10" customWidth="1"/>
    <col min="13621" max="13812" width="49.5" style="10"/>
    <col min="13813" max="13813" width="0" style="10" hidden="1" customWidth="1"/>
    <col min="13814" max="13814" width="18.6640625" style="10" customWidth="1"/>
    <col min="13815" max="13815" width="77" style="10" customWidth="1"/>
    <col min="13816" max="13816" width="23.5" style="10" bestFit="1" customWidth="1"/>
    <col min="13817" max="13817" width="13.5" style="10" bestFit="1" customWidth="1"/>
    <col min="13818" max="13818" width="13.1640625" style="10" bestFit="1" customWidth="1"/>
    <col min="13819" max="13819" width="9.5" style="10" customWidth="1"/>
    <col min="13820" max="13828" width="0" style="10" hidden="1" customWidth="1"/>
    <col min="13829" max="13829" width="30.5" style="10" customWidth="1"/>
    <col min="13830" max="13830" width="18" style="10" customWidth="1"/>
    <col min="13831" max="13835" width="10.6640625" style="10" customWidth="1"/>
    <col min="13836" max="13840" width="0" style="10" hidden="1" customWidth="1"/>
    <col min="13841" max="13869" width="18" style="10" customWidth="1"/>
    <col min="13870" max="13876" width="10.6640625" style="10" customWidth="1"/>
    <col min="13877" max="14068" width="49.5" style="10"/>
    <col min="14069" max="14069" width="0" style="10" hidden="1" customWidth="1"/>
    <col min="14070" max="14070" width="18.6640625" style="10" customWidth="1"/>
    <col min="14071" max="14071" width="77" style="10" customWidth="1"/>
    <col min="14072" max="14072" width="23.5" style="10" bestFit="1" customWidth="1"/>
    <col min="14073" max="14073" width="13.5" style="10" bestFit="1" customWidth="1"/>
    <col min="14074" max="14074" width="13.1640625" style="10" bestFit="1" customWidth="1"/>
    <col min="14075" max="14075" width="9.5" style="10" customWidth="1"/>
    <col min="14076" max="14084" width="0" style="10" hidden="1" customWidth="1"/>
    <col min="14085" max="14085" width="30.5" style="10" customWidth="1"/>
    <col min="14086" max="14086" width="18" style="10" customWidth="1"/>
    <col min="14087" max="14091" width="10.6640625" style="10" customWidth="1"/>
    <col min="14092" max="14096" width="0" style="10" hidden="1" customWidth="1"/>
    <col min="14097" max="14125" width="18" style="10" customWidth="1"/>
    <col min="14126" max="14132" width="10.6640625" style="10" customWidth="1"/>
    <col min="14133" max="14324" width="49.5" style="10"/>
    <col min="14325" max="14325" width="0" style="10" hidden="1" customWidth="1"/>
    <col min="14326" max="14326" width="18.6640625" style="10" customWidth="1"/>
    <col min="14327" max="14327" width="77" style="10" customWidth="1"/>
    <col min="14328" max="14328" width="23.5" style="10" bestFit="1" customWidth="1"/>
    <col min="14329" max="14329" width="13.5" style="10" bestFit="1" customWidth="1"/>
    <col min="14330" max="14330" width="13.1640625" style="10" bestFit="1" customWidth="1"/>
    <col min="14331" max="14331" width="9.5" style="10" customWidth="1"/>
    <col min="14332" max="14340" width="0" style="10" hidden="1" customWidth="1"/>
    <col min="14341" max="14341" width="30.5" style="10" customWidth="1"/>
    <col min="14342" max="14342" width="18" style="10" customWidth="1"/>
    <col min="14343" max="14347" width="10.6640625" style="10" customWidth="1"/>
    <col min="14348" max="14352" width="0" style="10" hidden="1" customWidth="1"/>
    <col min="14353" max="14381" width="18" style="10" customWidth="1"/>
    <col min="14382" max="14388" width="10.6640625" style="10" customWidth="1"/>
    <col min="14389" max="14580" width="49.5" style="10"/>
    <col min="14581" max="14581" width="0" style="10" hidden="1" customWidth="1"/>
    <col min="14582" max="14582" width="18.6640625" style="10" customWidth="1"/>
    <col min="14583" max="14583" width="77" style="10" customWidth="1"/>
    <col min="14584" max="14584" width="23.5" style="10" bestFit="1" customWidth="1"/>
    <col min="14585" max="14585" width="13.5" style="10" bestFit="1" customWidth="1"/>
    <col min="14586" max="14586" width="13.1640625" style="10" bestFit="1" customWidth="1"/>
    <col min="14587" max="14587" width="9.5" style="10" customWidth="1"/>
    <col min="14588" max="14596" width="0" style="10" hidden="1" customWidth="1"/>
    <col min="14597" max="14597" width="30.5" style="10" customWidth="1"/>
    <col min="14598" max="14598" width="18" style="10" customWidth="1"/>
    <col min="14599" max="14603" width="10.6640625" style="10" customWidth="1"/>
    <col min="14604" max="14608" width="0" style="10" hidden="1" customWidth="1"/>
    <col min="14609" max="14637" width="18" style="10" customWidth="1"/>
    <col min="14638" max="14644" width="10.6640625" style="10" customWidth="1"/>
    <col min="14645" max="14836" width="49.5" style="10"/>
    <col min="14837" max="14837" width="0" style="10" hidden="1" customWidth="1"/>
    <col min="14838" max="14838" width="18.6640625" style="10" customWidth="1"/>
    <col min="14839" max="14839" width="77" style="10" customWidth="1"/>
    <col min="14840" max="14840" width="23.5" style="10" bestFit="1" customWidth="1"/>
    <col min="14841" max="14841" width="13.5" style="10" bestFit="1" customWidth="1"/>
    <col min="14842" max="14842" width="13.1640625" style="10" bestFit="1" customWidth="1"/>
    <col min="14843" max="14843" width="9.5" style="10" customWidth="1"/>
    <col min="14844" max="14852" width="0" style="10" hidden="1" customWidth="1"/>
    <col min="14853" max="14853" width="30.5" style="10" customWidth="1"/>
    <col min="14854" max="14854" width="18" style="10" customWidth="1"/>
    <col min="14855" max="14859" width="10.6640625" style="10" customWidth="1"/>
    <col min="14860" max="14864" width="0" style="10" hidden="1" customWidth="1"/>
    <col min="14865" max="14893" width="18" style="10" customWidth="1"/>
    <col min="14894" max="14900" width="10.6640625" style="10" customWidth="1"/>
    <col min="14901" max="15092" width="49.5" style="10"/>
    <col min="15093" max="15093" width="0" style="10" hidden="1" customWidth="1"/>
    <col min="15094" max="15094" width="18.6640625" style="10" customWidth="1"/>
    <col min="15095" max="15095" width="77" style="10" customWidth="1"/>
    <col min="15096" max="15096" width="23.5" style="10" bestFit="1" customWidth="1"/>
    <col min="15097" max="15097" width="13.5" style="10" bestFit="1" customWidth="1"/>
    <col min="15098" max="15098" width="13.1640625" style="10" bestFit="1" customWidth="1"/>
    <col min="15099" max="15099" width="9.5" style="10" customWidth="1"/>
    <col min="15100" max="15108" width="0" style="10" hidden="1" customWidth="1"/>
    <col min="15109" max="15109" width="30.5" style="10" customWidth="1"/>
    <col min="15110" max="15110" width="18" style="10" customWidth="1"/>
    <col min="15111" max="15115" width="10.6640625" style="10" customWidth="1"/>
    <col min="15116" max="15120" width="0" style="10" hidden="1" customWidth="1"/>
    <col min="15121" max="15149" width="18" style="10" customWidth="1"/>
    <col min="15150" max="15156" width="10.6640625" style="10" customWidth="1"/>
    <col min="15157" max="15348" width="49.5" style="10"/>
    <col min="15349" max="15349" width="0" style="10" hidden="1" customWidth="1"/>
    <col min="15350" max="15350" width="18.6640625" style="10" customWidth="1"/>
    <col min="15351" max="15351" width="77" style="10" customWidth="1"/>
    <col min="15352" max="15352" width="23.5" style="10" bestFit="1" customWidth="1"/>
    <col min="15353" max="15353" width="13.5" style="10" bestFit="1" customWidth="1"/>
    <col min="15354" max="15354" width="13.1640625" style="10" bestFit="1" customWidth="1"/>
    <col min="15355" max="15355" width="9.5" style="10" customWidth="1"/>
    <col min="15356" max="15364" width="0" style="10" hidden="1" customWidth="1"/>
    <col min="15365" max="15365" width="30.5" style="10" customWidth="1"/>
    <col min="15366" max="15366" width="18" style="10" customWidth="1"/>
    <col min="15367" max="15371" width="10.6640625" style="10" customWidth="1"/>
    <col min="15372" max="15376" width="0" style="10" hidden="1" customWidth="1"/>
    <col min="15377" max="15405" width="18" style="10" customWidth="1"/>
    <col min="15406" max="15412" width="10.6640625" style="10" customWidth="1"/>
    <col min="15413" max="15604" width="49.5" style="10"/>
    <col min="15605" max="15605" width="0" style="10" hidden="1" customWidth="1"/>
    <col min="15606" max="15606" width="18.6640625" style="10" customWidth="1"/>
    <col min="15607" max="15607" width="77" style="10" customWidth="1"/>
    <col min="15608" max="15608" width="23.5" style="10" bestFit="1" customWidth="1"/>
    <col min="15609" max="15609" width="13.5" style="10" bestFit="1" customWidth="1"/>
    <col min="15610" max="15610" width="13.1640625" style="10" bestFit="1" customWidth="1"/>
    <col min="15611" max="15611" width="9.5" style="10" customWidth="1"/>
    <col min="15612" max="15620" width="0" style="10" hidden="1" customWidth="1"/>
    <col min="15621" max="15621" width="30.5" style="10" customWidth="1"/>
    <col min="15622" max="15622" width="18" style="10" customWidth="1"/>
    <col min="15623" max="15627" width="10.6640625" style="10" customWidth="1"/>
    <col min="15628" max="15632" width="0" style="10" hidden="1" customWidth="1"/>
    <col min="15633" max="15661" width="18" style="10" customWidth="1"/>
    <col min="15662" max="15668" width="10.6640625" style="10" customWidth="1"/>
    <col min="15669" max="15860" width="49.5" style="10"/>
    <col min="15861" max="15861" width="0" style="10" hidden="1" customWidth="1"/>
    <col min="15862" max="15862" width="18.6640625" style="10" customWidth="1"/>
    <col min="15863" max="15863" width="77" style="10" customWidth="1"/>
    <col min="15864" max="15864" width="23.5" style="10" bestFit="1" customWidth="1"/>
    <col min="15865" max="15865" width="13.5" style="10" bestFit="1" customWidth="1"/>
    <col min="15866" max="15866" width="13.1640625" style="10" bestFit="1" customWidth="1"/>
    <col min="15867" max="15867" width="9.5" style="10" customWidth="1"/>
    <col min="15868" max="15876" width="0" style="10" hidden="1" customWidth="1"/>
    <col min="15877" max="15877" width="30.5" style="10" customWidth="1"/>
    <col min="15878" max="15878" width="18" style="10" customWidth="1"/>
    <col min="15879" max="15883" width="10.6640625" style="10" customWidth="1"/>
    <col min="15884" max="15888" width="0" style="10" hidden="1" customWidth="1"/>
    <col min="15889" max="15917" width="18" style="10" customWidth="1"/>
    <col min="15918" max="15924" width="10.6640625" style="10" customWidth="1"/>
    <col min="15925" max="16116" width="49.5" style="10"/>
    <col min="16117" max="16117" width="0" style="10" hidden="1" customWidth="1"/>
    <col min="16118" max="16118" width="18.6640625" style="10" customWidth="1"/>
    <col min="16119" max="16119" width="77" style="10" customWidth="1"/>
    <col min="16120" max="16120" width="23.5" style="10" bestFit="1" customWidth="1"/>
    <col min="16121" max="16121" width="13.5" style="10" bestFit="1" customWidth="1"/>
    <col min="16122" max="16122" width="13.1640625" style="10" bestFit="1" customWidth="1"/>
    <col min="16123" max="16123" width="9.5" style="10" customWidth="1"/>
    <col min="16124" max="16132" width="0" style="10" hidden="1" customWidth="1"/>
    <col min="16133" max="16133" width="30.5" style="10" customWidth="1"/>
    <col min="16134" max="16134" width="18" style="10" customWidth="1"/>
    <col min="16135" max="16139" width="10.6640625" style="10" customWidth="1"/>
    <col min="16140" max="16144" width="0" style="10" hidden="1" customWidth="1"/>
    <col min="16145" max="16173" width="18" style="10" customWidth="1"/>
    <col min="16174" max="16180" width="10.6640625" style="10" customWidth="1"/>
    <col min="16181" max="16384" width="49.5" style="10"/>
  </cols>
  <sheetData>
    <row r="1" spans="1:45" x14ac:dyDescent="0.15">
      <c r="B1" s="675"/>
      <c r="C1" s="678" t="s">
        <v>150</v>
      </c>
      <c r="D1" s="47"/>
      <c r="E1" s="15"/>
      <c r="F1" s="11"/>
      <c r="G1" s="681" t="s">
        <v>169</v>
      </c>
      <c r="H1" s="681"/>
      <c r="I1" s="681"/>
      <c r="J1" s="681"/>
      <c r="K1" s="681"/>
      <c r="L1" s="681"/>
      <c r="M1" s="681"/>
      <c r="N1" s="681"/>
      <c r="O1" s="681"/>
      <c r="P1" s="681"/>
    </row>
    <row r="2" spans="1:45" x14ac:dyDescent="0.15">
      <c r="B2" s="676"/>
      <c r="C2" s="679"/>
      <c r="D2" s="47"/>
      <c r="E2" s="15"/>
      <c r="F2" s="11"/>
      <c r="G2" s="681"/>
      <c r="H2" s="681"/>
      <c r="I2" s="681"/>
      <c r="J2" s="681"/>
      <c r="K2" s="681"/>
      <c r="L2" s="681"/>
      <c r="M2" s="681"/>
      <c r="N2" s="681"/>
      <c r="O2" s="681"/>
      <c r="P2" s="681"/>
    </row>
    <row r="3" spans="1:45" x14ac:dyDescent="0.15">
      <c r="B3" s="677"/>
      <c r="C3" s="680"/>
      <c r="D3" s="47"/>
      <c r="E3" s="15"/>
      <c r="F3" s="11"/>
      <c r="G3" s="681"/>
      <c r="H3" s="681"/>
      <c r="I3" s="681"/>
      <c r="J3" s="681"/>
      <c r="K3" s="681"/>
      <c r="L3" s="681"/>
      <c r="M3" s="681"/>
      <c r="N3" s="681"/>
      <c r="O3" s="681"/>
      <c r="P3" s="681"/>
    </row>
    <row r="4" spans="1:45" x14ac:dyDescent="0.15">
      <c r="B4" s="12"/>
      <c r="C4" s="12"/>
      <c r="D4" s="13"/>
      <c r="G4" s="681"/>
      <c r="H4" s="681"/>
      <c r="I4" s="681"/>
      <c r="J4" s="681"/>
      <c r="K4" s="681"/>
      <c r="L4" s="681"/>
      <c r="M4" s="681"/>
      <c r="N4" s="681"/>
      <c r="O4" s="681"/>
      <c r="P4" s="681"/>
    </row>
    <row r="5" spans="1:45" x14ac:dyDescent="0.15">
      <c r="C5" s="10"/>
      <c r="G5" s="681"/>
      <c r="H5" s="681"/>
      <c r="I5" s="681"/>
      <c r="J5" s="681"/>
      <c r="K5" s="681"/>
      <c r="L5" s="681"/>
      <c r="M5" s="681"/>
      <c r="N5" s="681"/>
      <c r="O5" s="681"/>
      <c r="P5" s="681"/>
    </row>
    <row r="6" spans="1:45" ht="21" thickBot="1" x14ac:dyDescent="0.2">
      <c r="A6" s="15"/>
      <c r="B6" s="34" t="s">
        <v>152</v>
      </c>
      <c r="C6" s="34" t="s">
        <v>153</v>
      </c>
      <c r="D6" s="34" t="s">
        <v>154</v>
      </c>
      <c r="E6" s="34" t="s">
        <v>155</v>
      </c>
      <c r="G6" s="16" t="s">
        <v>156</v>
      </c>
      <c r="H6" s="16" t="s">
        <v>157</v>
      </c>
      <c r="I6" s="16" t="s">
        <v>151</v>
      </c>
      <c r="J6" s="16" t="s">
        <v>158</v>
      </c>
      <c r="K6" s="16" t="s">
        <v>159</v>
      </c>
      <c r="L6" s="16" t="s">
        <v>160</v>
      </c>
      <c r="M6" s="16" t="s">
        <v>161</v>
      </c>
      <c r="N6" s="16" t="s">
        <v>162</v>
      </c>
      <c r="O6" s="16" t="s">
        <v>163</v>
      </c>
      <c r="P6" s="16" t="s">
        <v>164</v>
      </c>
    </row>
    <row r="7" spans="1:45" s="21" customFormat="1" ht="17" x14ac:dyDescent="0.15">
      <c r="A7" s="15"/>
      <c r="B7" s="666" t="s">
        <v>200</v>
      </c>
      <c r="C7" s="50" t="str">
        <f>CALIDAD!A41</f>
        <v xml:space="preserve">TASA DE CAIDAS EN HOSPITALIZACION </v>
      </c>
      <c r="D7" s="51" t="s">
        <v>173</v>
      </c>
      <c r="E7" s="52" t="s">
        <v>170</v>
      </c>
      <c r="F7" s="10"/>
      <c r="G7" s="20" t="e">
        <f>CALIDAD!B41</f>
        <v>#DIV/0!</v>
      </c>
      <c r="H7" s="20" t="e">
        <f>CALIDAD!C41</f>
        <v>#DIV/0!</v>
      </c>
      <c r="I7" s="20" t="e">
        <f>CALIDAD!D41</f>
        <v>#DIV/0!</v>
      </c>
      <c r="J7" s="20" t="e">
        <f>CALIDAD!E41</f>
        <v>#DIV/0!</v>
      </c>
      <c r="K7" s="20" t="e">
        <f>CALIDAD!F41</f>
        <v>#DIV/0!</v>
      </c>
      <c r="L7" s="20" t="str">
        <f>IF(L6&gt;0,VLOOKUP(L6,'[1]1'!$A$8:$BD$249,55,0),0)</f>
        <v/>
      </c>
      <c r="M7" s="20" t="str">
        <f>IF(M6&gt;0,VLOOKUP(M6,'[1]1'!$A$8:$BD$249,55,0),0)</f>
        <v/>
      </c>
      <c r="N7" s="20" t="str">
        <f>IF(N6&gt;0,VLOOKUP(N6,'[1]1'!$A$8:$BD$249,55,0),0)</f>
        <v/>
      </c>
      <c r="O7" s="20" t="str">
        <f>IF(O6&gt;0,VLOOKUP(O6,'[1]1'!$A$8:$BD$249,55,0),0)</f>
        <v/>
      </c>
      <c r="P7" s="20" t="str">
        <f>IF(P6&gt;0,VLOOKUP(P6,'[1]1'!$A$8:$BD$249,55,0),0)</f>
        <v/>
      </c>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row>
    <row r="8" spans="1:45" s="23" customFormat="1" ht="17" x14ac:dyDescent="0.15">
      <c r="A8" s="22"/>
      <c r="B8" s="667"/>
      <c r="C8" s="50" t="str">
        <f>CALIDAD!A42</f>
        <v xml:space="preserve">PROPORCIÓN DE REINGRESOS EN URGENCIAS </v>
      </c>
      <c r="D8" s="51" t="s">
        <v>172</v>
      </c>
      <c r="E8" s="52" t="s">
        <v>170</v>
      </c>
      <c r="F8" s="10"/>
      <c r="G8" s="20" t="e">
        <f>CALIDAD!B42</f>
        <v>#DIV/0!</v>
      </c>
      <c r="H8" s="20" t="e">
        <f>CALIDAD!C42</f>
        <v>#DIV/0!</v>
      </c>
      <c r="I8" s="20" t="e">
        <f>CALIDAD!D42</f>
        <v>#DIV/0!</v>
      </c>
      <c r="J8" s="20" t="e">
        <f>CALIDAD!E42</f>
        <v>#DIV/0!</v>
      </c>
      <c r="K8" s="20" t="e">
        <f>CALIDAD!F42</f>
        <v>#DIV/0!</v>
      </c>
      <c r="L8" s="20" t="str">
        <f>IF(L6&gt;0,VLOOKUP(L6,'[1]2'!$A$8:$BD$249,55,0),0)</f>
        <v/>
      </c>
      <c r="M8" s="20" t="str">
        <f>IF(M6&gt;0,VLOOKUP(M6,'[1]2'!$A$8:$BD$249,55,0),0)</f>
        <v/>
      </c>
      <c r="N8" s="20" t="str">
        <f>IF(N6&gt;0,VLOOKUP(N6,'[1]2'!$A$8:$BD$249,55,0),0)</f>
        <v/>
      </c>
      <c r="O8" s="20" t="str">
        <f>IF(O6&gt;0,VLOOKUP(O6,'[1]2'!$A$8:$BD$249,55,0),0)</f>
        <v/>
      </c>
      <c r="P8" s="20" t="str">
        <f>IF(P6&gt;0,VLOOKUP(P6,'[1]2'!$A$8:$BD$249,55,0),0)</f>
        <v/>
      </c>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row>
    <row r="9" spans="1:45" s="23" customFormat="1" ht="17" x14ac:dyDescent="0.15">
      <c r="A9" s="22"/>
      <c r="B9" s="667"/>
      <c r="C9" s="50" t="str">
        <f>CALIDAD!A43</f>
        <v>PROPORCIÓN DE REINGRESOS EN HOSPITALIZACIÓN</v>
      </c>
      <c r="D9" s="51" t="s">
        <v>172</v>
      </c>
      <c r="E9" s="52" t="s">
        <v>170</v>
      </c>
      <c r="F9" s="10"/>
      <c r="G9" s="20" t="e">
        <f>CALIDAD!B43</f>
        <v>#DIV/0!</v>
      </c>
      <c r="H9" s="20" t="e">
        <f>CALIDAD!C43</f>
        <v>#DIV/0!</v>
      </c>
      <c r="I9" s="20" t="e">
        <f>CALIDAD!D43</f>
        <v>#DIV/0!</v>
      </c>
      <c r="J9" s="20" t="e">
        <f>CALIDAD!E43</f>
        <v>#DIV/0!</v>
      </c>
      <c r="K9" s="20" t="e">
        <f>CALIDAD!F43</f>
        <v>#DIV/0!</v>
      </c>
      <c r="L9" s="20" t="e">
        <f>IF(L6&gt;0,VLOOKUP(L6,'[1]3'!$A$8:$BD$249,55,0),0)</f>
        <v>#N/A</v>
      </c>
      <c r="M9" s="20" t="e">
        <f>IF(M6&gt;0,VLOOKUP(M6,'[1]3'!$A$8:$BD$249,55,0),0)</f>
        <v>#N/A</v>
      </c>
      <c r="N9" s="20" t="e">
        <f>IF(N6&gt;0,VLOOKUP(N6,'[1]3'!$A$8:$BD$249,55,0),0)</f>
        <v>#N/A</v>
      </c>
      <c r="O9" s="20" t="e">
        <f>IF(O6&gt;0,VLOOKUP(O6,'[1]3'!$A$8:$BD$249,55,0),0)</f>
        <v>#N/A</v>
      </c>
      <c r="P9" s="20" t="e">
        <f>IF(P6&gt;0,VLOOKUP(P6,'[1]3'!$A$8:$BD$249,55,0),0)</f>
        <v>#N/A</v>
      </c>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row>
    <row r="10" spans="1:45" s="25" customFormat="1" ht="19" x14ac:dyDescent="0.4">
      <c r="A10" s="24"/>
      <c r="B10" s="667"/>
      <c r="C10" s="50" t="str">
        <f>CALIDAD!A46</f>
        <v xml:space="preserve">TIEMPO PROMEDIO DE ESPERA PARA LA ASIGNACION DE CITA DE MEDICINA GENERAL </v>
      </c>
      <c r="D10" s="51" t="s">
        <v>165</v>
      </c>
      <c r="E10" s="52" t="s">
        <v>170</v>
      </c>
      <c r="F10" s="10"/>
      <c r="G10" s="32" t="e">
        <f>CALIDAD!B46</f>
        <v>#DIV/0!</v>
      </c>
      <c r="H10" s="32" t="e">
        <f>CALIDAD!C46</f>
        <v>#DIV/0!</v>
      </c>
      <c r="I10" s="32" t="e">
        <f>CALIDAD!D46</f>
        <v>#DIV/0!</v>
      </c>
      <c r="J10" s="32" t="e">
        <f>CALIDAD!E46</f>
        <v>#DIV/0!</v>
      </c>
      <c r="K10" s="32" t="e">
        <f>CALIDAD!F46</f>
        <v>#DIV/0!</v>
      </c>
      <c r="L10" s="20" t="e">
        <f>IF(L6&gt;0,VLOOKUP(L6,'[1]4'!$A$8:$BD$249,55,0),0)</f>
        <v>#N/A</v>
      </c>
      <c r="M10" s="20" t="e">
        <f>IF(M6&gt;0,VLOOKUP(M6,'[1]4'!$A$8:$BD$249,55,0),0)</f>
        <v>#N/A</v>
      </c>
      <c r="N10" s="20" t="e">
        <f>IF(N6&gt;0,VLOOKUP(N6,'[1]4'!$A$8:$BD$249,55,0),0)</f>
        <v>#N/A</v>
      </c>
      <c r="O10" s="20" t="e">
        <f>IF(O6&gt;0,VLOOKUP(O6,'[1]4'!$A$8:$BD$249,55,0),0)</f>
        <v>#N/A</v>
      </c>
      <c r="P10" s="20" t="e">
        <f>IF(P6&gt;0,VLOOKUP(P6,'[1]4'!$A$8:$BD$249,55,0),0)</f>
        <v>#N/A</v>
      </c>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row>
    <row r="11" spans="1:45" s="25" customFormat="1" ht="20" thickBot="1" x14ac:dyDescent="0.45">
      <c r="A11" s="24"/>
      <c r="B11" s="667"/>
      <c r="C11" s="50" t="str">
        <f>CALIDAD!A47</f>
        <v xml:space="preserve">TIEMPO PROMEDIO DE ESPERA PARA LA ASIGNACION DE CITA DE ODONTOLOGIA </v>
      </c>
      <c r="D11" s="51" t="s">
        <v>165</v>
      </c>
      <c r="E11" s="52" t="s">
        <v>170</v>
      </c>
      <c r="F11" s="10"/>
      <c r="G11" s="32" t="e">
        <f>CALIDAD!B47</f>
        <v>#DIV/0!</v>
      </c>
      <c r="H11" s="32" t="e">
        <f>CALIDAD!C47</f>
        <v>#DIV/0!</v>
      </c>
      <c r="I11" s="32" t="e">
        <f>CALIDAD!D47</f>
        <v>#DIV/0!</v>
      </c>
      <c r="J11" s="32" t="e">
        <f>CALIDAD!E47</f>
        <v>#DIV/0!</v>
      </c>
      <c r="K11" s="32" t="e">
        <f>CALIDAD!F47</f>
        <v>#DIV/0!</v>
      </c>
      <c r="L11" s="20" t="e">
        <f>IF(L6&gt;0,VLOOKUP(L6,'[1]5'!$A$8:$BD$249,55,0),0)</f>
        <v>#N/A</v>
      </c>
      <c r="M11" s="20" t="e">
        <f>IF(M6&gt;0,VLOOKUP(M6,'[1]5'!$A$8:$BD$249,55,0),0)</f>
        <v>#N/A</v>
      </c>
      <c r="N11" s="20" t="e">
        <f>IF(N6&gt;0,VLOOKUP(N6,'[1]5'!$A$8:$BD$249,55,0),0)</f>
        <v>#N/A</v>
      </c>
      <c r="O11" s="20" t="e">
        <f>IF(O6&gt;0,VLOOKUP(O6,'[1]5'!$A$8:$BD$249,55,0),0)</f>
        <v>#N/A</v>
      </c>
      <c r="P11" s="20" t="e">
        <f>IF(P6&gt;0,VLOOKUP(P6,'[1]5'!$A$8:$BD$249,55,0),0)</f>
        <v>#N/A</v>
      </c>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row>
    <row r="12" spans="1:45" s="27" customFormat="1" ht="38" customHeight="1" thickBot="1" x14ac:dyDescent="0.45">
      <c r="A12" s="26"/>
      <c r="B12" s="667"/>
      <c r="C12" s="50" t="str">
        <f>CALIDAD!A48</f>
        <v>TIEMPO PROMEDIO DE ESPERA PARA LA ATENCION DE PACIENTE CLASIFICADO COMO TRIAGE 2 EN URGENCIAS</v>
      </c>
      <c r="D12" s="51" t="s">
        <v>166</v>
      </c>
      <c r="E12" s="52" t="s">
        <v>170</v>
      </c>
      <c r="F12" s="10"/>
      <c r="G12" s="32" t="e">
        <f>CALIDAD!B48</f>
        <v>#DIV/0!</v>
      </c>
      <c r="H12" s="32" t="e">
        <f>CALIDAD!C48</f>
        <v>#DIV/0!</v>
      </c>
      <c r="I12" s="32" t="e">
        <f>CALIDAD!D48</f>
        <v>#DIV/0!</v>
      </c>
      <c r="J12" s="32" t="e">
        <f>CALIDAD!E48</f>
        <v>#DIV/0!</v>
      </c>
      <c r="K12" s="32" t="e">
        <f>CALIDAD!F48</f>
        <v>#DIV/0!</v>
      </c>
      <c r="L12" s="20" t="e">
        <f>IF(L6&gt;0,VLOOKUP(L6,'[1]6'!$A$8:$BD$249,55,0),0)</f>
        <v>#N/A</v>
      </c>
      <c r="M12" s="20" t="e">
        <f>IF(M6&gt;0,VLOOKUP(M6,'[1]6'!$A$8:$BD$249,55,0),0)</f>
        <v>#N/A</v>
      </c>
      <c r="N12" s="20" t="e">
        <f>IF(N6&gt;0,VLOOKUP(N6,'[1]6'!$A$8:$BD$249,55,0),0)</f>
        <v>#N/A</v>
      </c>
      <c r="O12" s="20" t="e">
        <f>IF(O6&gt;0,VLOOKUP(O6,'[1]6'!$A$8:$BD$249,55,0),0)</f>
        <v>#N/A</v>
      </c>
      <c r="P12" s="20" t="e">
        <f>IF(P6&gt;0,VLOOKUP(P6,'[1]6'!$A$8:$BD$249,55,0),0)</f>
        <v>#N/A</v>
      </c>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row>
    <row r="13" spans="1:45" s="27" customFormat="1" ht="20" thickBot="1" x14ac:dyDescent="0.45">
      <c r="A13" s="26"/>
      <c r="B13" s="667"/>
      <c r="C13" s="50" t="str">
        <f>CALIDAD!A49</f>
        <v>PROPORCION DE SATISFACCIÓN GLOBAL DE LA IPS</v>
      </c>
      <c r="D13" s="51" t="s">
        <v>168</v>
      </c>
      <c r="E13" s="52" t="s">
        <v>170</v>
      </c>
      <c r="F13" s="10"/>
      <c r="G13" s="32" t="e">
        <f>CALIDAD!B49</f>
        <v>#DIV/0!</v>
      </c>
      <c r="H13" s="32" t="e">
        <f>CALIDAD!C49</f>
        <v>#DIV/0!</v>
      </c>
      <c r="I13" s="32" t="e">
        <f>CALIDAD!D49</f>
        <v>#DIV/0!</v>
      </c>
      <c r="J13" s="32" t="e">
        <f>CALIDAD!E49</f>
        <v>#DIV/0!</v>
      </c>
      <c r="K13" s="32" t="e">
        <f>CALIDAD!F49</f>
        <v>#DIV/0!</v>
      </c>
      <c r="L13" s="20" t="e">
        <f>IF(L6&gt;0,VLOOKUP(L6,'[1]20'!$A$8:$BD$249,55,0),0)</f>
        <v>#N/A</v>
      </c>
      <c r="M13" s="20" t="e">
        <f>IF(M6&gt;0,VLOOKUP(M6,'[1]20'!$A$8:$BD$249,55,0),0)</f>
        <v>#N/A</v>
      </c>
      <c r="N13" s="20" t="e">
        <f>IF(N6&gt;0,VLOOKUP(N6,'[1]20'!$A$8:$BD$249,55,0),0)</f>
        <v>#N/A</v>
      </c>
      <c r="O13" s="20" t="e">
        <f>IF(O6&gt;0,VLOOKUP(O6,'[1]20'!$A$8:$BD$249,55,0),0)</f>
        <v>#N/A</v>
      </c>
      <c r="P13" s="20" t="e">
        <f>IF(P6&gt;0,VLOOKUP(P6,'[1]20'!$A$8:$BD$249,55,0),0)</f>
        <v>#N/A</v>
      </c>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row>
    <row r="14" spans="1:45" s="27" customFormat="1" ht="19" x14ac:dyDescent="0.4">
      <c r="A14" s="28"/>
      <c r="B14" s="667"/>
      <c r="C14" s="50" t="str">
        <f>CALIDAD!A50</f>
        <v xml:space="preserve">PROPORCION DE PACIENTES ATENDIDOS POR URGENCIA REMITIDOS </v>
      </c>
      <c r="D14" s="51"/>
      <c r="E14" s="52" t="s">
        <v>170</v>
      </c>
      <c r="F14" s="10"/>
      <c r="G14" s="32" t="e">
        <f>CALIDAD!B50</f>
        <v>#DIV/0!</v>
      </c>
      <c r="H14" s="32" t="e">
        <f>CALIDAD!C50</f>
        <v>#DIV/0!</v>
      </c>
      <c r="I14" s="32" t="e">
        <f>CALIDAD!D50</f>
        <v>#DIV/0!</v>
      </c>
      <c r="J14" s="32" t="e">
        <f>CALIDAD!E50</f>
        <v>#DIV/0!</v>
      </c>
      <c r="K14" s="32" t="e">
        <f>CALIDAD!F50</f>
        <v>#DIV/0!</v>
      </c>
      <c r="L14" s="20" t="e">
        <f>IF(L6&gt;0,VLOOKUP(L6,'[1]7'!$A$8:$BD$249,55,0),0)</f>
        <v>#N/A</v>
      </c>
      <c r="M14" s="20" t="e">
        <f>IF(M6&gt;0,VLOOKUP(M6,'[1]7'!$A$8:$BD$249,55,0),0)</f>
        <v>#N/A</v>
      </c>
      <c r="N14" s="20" t="e">
        <f>IF(N6&gt;0,VLOOKUP(N6,'[1]7'!$A$8:$BD$249,55,0),0)</f>
        <v>#N/A</v>
      </c>
      <c r="O14" s="20" t="e">
        <f>IF(O6&gt;0,VLOOKUP(O6,'[1]7'!$A$8:$BD$249,55,0),0)</f>
        <v>#N/A</v>
      </c>
      <c r="P14" s="20" t="e">
        <f>IF(P6&gt;0,VLOOKUP(P6,'[1]7'!$A$8:$BD$249,55,0),0)</f>
        <v>#N/A</v>
      </c>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row>
    <row r="15" spans="1:45" s="25" customFormat="1" ht="20" thickBot="1" x14ac:dyDescent="0.45">
      <c r="A15" s="26"/>
      <c r="B15" s="667"/>
      <c r="C15" s="50" t="str">
        <f>PRODUCCIÓN!A51</f>
        <v xml:space="preserve">PORCENTAJE OCUPACIONAL </v>
      </c>
      <c r="D15" s="51"/>
      <c r="E15" s="52" t="s">
        <v>170</v>
      </c>
      <c r="F15" s="10"/>
      <c r="G15" s="33" t="e">
        <f>PRODUCCIÓN!C51</f>
        <v>#DIV/0!</v>
      </c>
      <c r="H15" s="33" t="e">
        <f>PRODUCCIÓN!D51</f>
        <v>#DIV/0!</v>
      </c>
      <c r="I15" s="33" t="e">
        <f>PRODUCCIÓN!E51</f>
        <v>#DIV/0!</v>
      </c>
      <c r="J15" s="33" t="e">
        <f>PRODUCCIÓN!F51</f>
        <v>#DIV/0!</v>
      </c>
      <c r="K15" s="33" t="e">
        <f>PRODUCCIÓN!G51</f>
        <v>#DIV/0!</v>
      </c>
      <c r="L15" s="20" t="e">
        <f>IF(L6&gt;0,VLOOKUP(L6,'[1]8'!$A$8:$BD$249,55,0),0)</f>
        <v>#N/A</v>
      </c>
      <c r="M15" s="20" t="e">
        <f>IF(M6&gt;0,VLOOKUP(M6,'[1]8'!$A$8:$BD$249,55,0),0)</f>
        <v>#N/A</v>
      </c>
      <c r="N15" s="20" t="e">
        <f>IF(N6&gt;0,VLOOKUP(N6,'[1]8'!$A$8:$BD$249,55,0),0)</f>
        <v>#N/A</v>
      </c>
      <c r="O15" s="20" t="e">
        <f>IF(O6&gt;0,VLOOKUP(O6,'[1]8'!$A$8:$BD$249,55,0),0)</f>
        <v>#N/A</v>
      </c>
      <c r="P15" s="20" t="e">
        <f>IF(P6&gt;0,VLOOKUP(P6,'[1]8'!$A$8:$BD$249,55,0),0)</f>
        <v>#N/A</v>
      </c>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row>
    <row r="16" spans="1:45" s="27" customFormat="1" ht="19" x14ac:dyDescent="0.4">
      <c r="A16" s="28"/>
      <c r="B16" s="667"/>
      <c r="C16" s="50" t="str">
        <f>PRODUCCIÓN!A52</f>
        <v xml:space="preserve">PROMEDIO DIAS ESTANCIA </v>
      </c>
      <c r="D16" s="51"/>
      <c r="E16" s="52" t="s">
        <v>170</v>
      </c>
      <c r="F16" s="10"/>
      <c r="G16" s="147" t="e">
        <f>PRODUCCIÓN!C52</f>
        <v>#DIV/0!</v>
      </c>
      <c r="H16" s="147" t="e">
        <f>PRODUCCIÓN!D52</f>
        <v>#DIV/0!</v>
      </c>
      <c r="I16" s="147" t="e">
        <f>PRODUCCIÓN!E52</f>
        <v>#DIV/0!</v>
      </c>
      <c r="J16" s="33" t="e">
        <f>PRODUCCIÓN!F52</f>
        <v>#DIV/0!</v>
      </c>
      <c r="K16" s="146" t="e">
        <f>PRODUCCIÓN!G52</f>
        <v>#DIV/0!</v>
      </c>
      <c r="L16" s="20" t="e">
        <f>IF(L6&gt;0,VLOOKUP(L6,'[1]9'!$A$8:$BD$249,55,0),0)</f>
        <v>#N/A</v>
      </c>
      <c r="M16" s="20" t="e">
        <f>IF(M6&gt;0,VLOOKUP(M6,'[1]9'!$A$8:$BD$249,55,0),0)</f>
        <v>#N/A</v>
      </c>
      <c r="N16" s="20" t="e">
        <f>IF(N6&gt;0,VLOOKUP(N6,'[1]9'!$A$8:$BD$249,55,0),0)</f>
        <v>#N/A</v>
      </c>
      <c r="O16" s="20" t="e">
        <f>IF(O6&gt;0,VLOOKUP(O6,'[1]9'!$A$8:$BD$249,55,0),0)</f>
        <v>#N/A</v>
      </c>
      <c r="P16" s="20" t="e">
        <f>IF(P6&gt;0,VLOOKUP(P6,'[1]9'!$A$8:$BD$249,55,0),0)</f>
        <v>#N/A</v>
      </c>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row>
    <row r="17" spans="1:45" s="25" customFormat="1" ht="19" x14ac:dyDescent="0.4">
      <c r="A17" s="26"/>
      <c r="B17" s="667"/>
      <c r="C17" s="50" t="str">
        <f>PRODUCCIÓN!A53</f>
        <v>GIRO CAMA</v>
      </c>
      <c r="D17" s="51"/>
      <c r="E17" s="52" t="s">
        <v>170</v>
      </c>
      <c r="F17" s="10"/>
      <c r="G17" s="33" t="e">
        <f>PRODUCCIÓN!C53</f>
        <v>#DIV/0!</v>
      </c>
      <c r="H17" s="33" t="e">
        <f>PRODUCCIÓN!D53</f>
        <v>#DIV/0!</v>
      </c>
      <c r="I17" s="33" t="e">
        <f>PRODUCCIÓN!E53</f>
        <v>#DIV/0!</v>
      </c>
      <c r="J17" s="33" t="e">
        <f>PRODUCCIÓN!F53</f>
        <v>#DIV/0!</v>
      </c>
      <c r="K17" s="33" t="e">
        <f>PRODUCCIÓN!G53</f>
        <v>#DIV/0!</v>
      </c>
      <c r="L17" s="20" t="e">
        <f>IF(L6&gt;0,VLOOKUP(L6,'[1]11'!$A$8:$BD$249,55,0),0)</f>
        <v>#N/A</v>
      </c>
      <c r="M17" s="20" t="e">
        <f>IF(M6&gt;0,VLOOKUP(M6,'[1]11'!$A$8:$BD$249,55,0),0)</f>
        <v>#N/A</v>
      </c>
      <c r="N17" s="20" t="e">
        <f>IF(N6&gt;0,VLOOKUP(N6,'[1]11'!$A$8:$BD$249,55,0),0)</f>
        <v>#N/A</v>
      </c>
      <c r="O17" s="20" t="e">
        <f>IF(O6&gt;0,VLOOKUP(O6,'[1]11'!$A$8:$BD$249,55,0),0)</f>
        <v>#N/A</v>
      </c>
      <c r="P17" s="20" t="e">
        <f>IF(P6&gt;0,VLOOKUP(P6,'[1]11'!$A$8:$BD$249,55,0),0)</f>
        <v>#N/A</v>
      </c>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row>
    <row r="18" spans="1:45" s="25" customFormat="1" ht="19" x14ac:dyDescent="0.4">
      <c r="A18" s="26"/>
      <c r="B18" s="668"/>
      <c r="C18" s="50" t="s">
        <v>171</v>
      </c>
      <c r="D18" s="51"/>
      <c r="E18" s="52" t="s">
        <v>170</v>
      </c>
      <c r="F18" s="10"/>
      <c r="G18" s="669"/>
      <c r="H18" s="670"/>
      <c r="I18" s="670"/>
      <c r="J18" s="670"/>
      <c r="K18" s="671"/>
      <c r="L18" s="20" t="e">
        <f>IF(L6&gt;0,VLOOKUP(L6,'[1]12'!$A$8:$BD$249,55,0),0)</f>
        <v>#N/A</v>
      </c>
      <c r="M18" s="20" t="e">
        <f>IF(M6&gt;0,VLOOKUP(M6,'[1]12'!$A$8:$BD$249,55,0),0)</f>
        <v>#N/A</v>
      </c>
      <c r="N18" s="20" t="e">
        <f>IF(N6&gt;0,VLOOKUP(N6,'[1]12'!$A$8:$BD$249,55,0),0)</f>
        <v>#N/A</v>
      </c>
      <c r="O18" s="20" t="e">
        <f>IF(O6&gt;0,VLOOKUP(O6,'[1]12'!$A$8:$BD$249,55,0),0)</f>
        <v>#N/A</v>
      </c>
      <c r="P18" s="20" t="e">
        <f>IF(P6&gt;0,VLOOKUP(P6,'[1]12'!$A$8:$BD$249,55,0),0)</f>
        <v>#N/A</v>
      </c>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row>
    <row r="19" spans="1:45" s="25" customFormat="1" ht="19" customHeight="1" x14ac:dyDescent="0.4">
      <c r="A19" s="26"/>
      <c r="B19" s="672" t="s">
        <v>183</v>
      </c>
      <c r="C19" s="37" t="s">
        <v>175</v>
      </c>
      <c r="D19" s="38"/>
      <c r="E19" s="39" t="s">
        <v>170</v>
      </c>
      <c r="F19" s="10"/>
      <c r="G19" s="36">
        <f>FACTURACION!C3</f>
        <v>0</v>
      </c>
      <c r="H19" s="36">
        <f>FACTURACION!C15</f>
        <v>0</v>
      </c>
      <c r="I19" s="36">
        <f>FACTURACION!C27</f>
        <v>0</v>
      </c>
      <c r="J19" s="36">
        <f>FACTURACION!C39</f>
        <v>0</v>
      </c>
      <c r="K19" s="36">
        <f t="shared" ref="K19:K27" si="0">J19</f>
        <v>0</v>
      </c>
      <c r="L19" s="20" t="e">
        <f>IF(L6&gt;0,VLOOKUP(L6,'[1]13'!$A$8:$BD$249,55,0),0)</f>
        <v>#N/A</v>
      </c>
      <c r="M19" s="20" t="e">
        <f>IF(M6&gt;0,VLOOKUP(M6,'[1]13'!$A$8:$BD$249,55,0),0)</f>
        <v>#N/A</v>
      </c>
      <c r="N19" s="20" t="e">
        <f>IF(N6&gt;0,VLOOKUP(N6,'[1]13'!$A$8:$BD$249,55,0),0)</f>
        <v>#N/A</v>
      </c>
      <c r="O19" s="20" t="e">
        <f>IF(O6&gt;0,VLOOKUP(O6,'[1]13'!$A$8:$BD$249,55,0),0)</f>
        <v>#N/A</v>
      </c>
      <c r="P19" s="20" t="e">
        <f>IF(P6&gt;0,VLOOKUP(P6,'[1]13'!$A$8:$BD$249,55,0),0)</f>
        <v>#N/A</v>
      </c>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row>
    <row r="20" spans="1:45" s="25" customFormat="1" ht="19" x14ac:dyDescent="0.4">
      <c r="A20" s="26"/>
      <c r="B20" s="673"/>
      <c r="C20" s="37" t="s">
        <v>176</v>
      </c>
      <c r="D20" s="38"/>
      <c r="E20" s="39" t="s">
        <v>170</v>
      </c>
      <c r="F20" s="10"/>
      <c r="G20" s="36">
        <f>FACTURACION!D3</f>
        <v>0</v>
      </c>
      <c r="H20" s="36">
        <f>FACTURACION!D15</f>
        <v>0</v>
      </c>
      <c r="I20" s="36">
        <f>FACTURACION!D27</f>
        <v>0</v>
      </c>
      <c r="J20" s="36">
        <f>FACTURACION!D39</f>
        <v>0</v>
      </c>
      <c r="K20" s="36">
        <f t="shared" si="0"/>
        <v>0</v>
      </c>
      <c r="L20" s="20" t="e">
        <f>IF(L6&gt;0,VLOOKUP(L6,'[1]14'!$A$8:$BD$249,55,0),0)</f>
        <v>#N/A</v>
      </c>
      <c r="M20" s="20" t="e">
        <f>IF(M6&gt;0,VLOOKUP(M6,'[1]14'!$A$8:$BD$249,55,0),0)</f>
        <v>#N/A</v>
      </c>
      <c r="N20" s="20" t="e">
        <f>IF(N6&gt;0,VLOOKUP(N6,'[1]14'!$A$8:$BD$249,55,0),0)</f>
        <v>#N/A</v>
      </c>
      <c r="O20" s="20" t="e">
        <f>IF(O6&gt;0,VLOOKUP(O6,'[1]14'!$A$8:$BD$249,55,0),0)</f>
        <v>#N/A</v>
      </c>
      <c r="P20" s="20" t="e">
        <f>IF(P6&gt;0,VLOOKUP(P6,'[1]14'!$A$8:$BD$249,55,0),0)</f>
        <v>#N/A</v>
      </c>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row>
    <row r="21" spans="1:45" s="25" customFormat="1" ht="19" x14ac:dyDescent="0.4">
      <c r="A21" s="26"/>
      <c r="B21" s="673"/>
      <c r="C21" s="37" t="s">
        <v>177</v>
      </c>
      <c r="D21" s="38"/>
      <c r="E21" s="39" t="s">
        <v>170</v>
      </c>
      <c r="F21" s="10"/>
      <c r="G21" s="36">
        <f>FACTURACION!J3</f>
        <v>0</v>
      </c>
      <c r="H21" s="36">
        <f>FACTURACION!J15</f>
        <v>0</v>
      </c>
      <c r="I21" s="36">
        <f>FACTURACION!J27</f>
        <v>0</v>
      </c>
      <c r="J21" s="36">
        <f>FACTURACION!J39</f>
        <v>0</v>
      </c>
      <c r="K21" s="36">
        <f t="shared" si="0"/>
        <v>0</v>
      </c>
      <c r="L21" s="20" t="e">
        <f>IF(L6&gt;0,VLOOKUP(L6,'[1]15'!$A$8:$BD$249,55,0),0)</f>
        <v>#N/A</v>
      </c>
      <c r="M21" s="20" t="e">
        <f>IF(M6&gt;0,VLOOKUP(M6,'[1]15'!$A$8:$BD$249,55,0),0)</f>
        <v>#N/A</v>
      </c>
      <c r="N21" s="20" t="e">
        <f>IF(N6&gt;0,VLOOKUP(N6,'[1]15'!$A$8:$BD$249,55,0),0)</f>
        <v>#N/A</v>
      </c>
      <c r="O21" s="20" t="e">
        <f>IF(O6&gt;0,VLOOKUP(O6,'[1]15'!$A$8:$BD$249,55,0),0)</f>
        <v>#N/A</v>
      </c>
      <c r="P21" s="20" t="e">
        <f>IF(P6&gt;0,VLOOKUP(P6,'[1]15'!$A$8:$BD$249,55,0),0)</f>
        <v>#N/A</v>
      </c>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row>
    <row r="22" spans="1:45" s="25" customFormat="1" ht="19" x14ac:dyDescent="0.4">
      <c r="A22" s="26"/>
      <c r="B22" s="673"/>
      <c r="C22" s="37" t="s">
        <v>174</v>
      </c>
      <c r="D22" s="38"/>
      <c r="E22" s="39" t="s">
        <v>170</v>
      </c>
      <c r="F22" s="10"/>
      <c r="G22" s="36">
        <f>FACTURACION!C4</f>
        <v>0</v>
      </c>
      <c r="H22" s="36">
        <f>FACTURACION!C16</f>
        <v>0</v>
      </c>
      <c r="I22" s="36">
        <f>FACTURACION!C28</f>
        <v>0</v>
      </c>
      <c r="J22" s="36">
        <f>FACTURACION!C40</f>
        <v>0</v>
      </c>
      <c r="K22" s="36">
        <f t="shared" si="0"/>
        <v>0</v>
      </c>
      <c r="L22" s="20" t="e">
        <f>IF(L6&gt;0,VLOOKUP(L6,'[1]16'!$A$8:$BD$249,55,0),0)</f>
        <v>#N/A</v>
      </c>
      <c r="M22" s="20" t="e">
        <f>IF(M6&gt;0,VLOOKUP(M6,'[1]16'!$A$8:$BD$249,55,0),0)</f>
        <v>#N/A</v>
      </c>
      <c r="N22" s="20" t="e">
        <f>IF(N6&gt;0,VLOOKUP(N6,'[1]16'!$A$8:$BD$249,55,0),0)</f>
        <v>#N/A</v>
      </c>
      <c r="O22" s="20" t="e">
        <f>IF(O6&gt;0,VLOOKUP(O6,'[1]16'!$A$8:$BD$249,55,0),0)</f>
        <v>#N/A</v>
      </c>
      <c r="P22" s="20" t="e">
        <f>IF(P6&gt;0,VLOOKUP(P6,'[1]16'!$A$8:$BD$249,55,0),0)</f>
        <v>#N/A</v>
      </c>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row>
    <row r="23" spans="1:45" s="25" customFormat="1" ht="19" x14ac:dyDescent="0.4">
      <c r="A23" s="26"/>
      <c r="B23" s="673"/>
      <c r="C23" s="37" t="s">
        <v>178</v>
      </c>
      <c r="D23" s="38"/>
      <c r="E23" s="39" t="s">
        <v>170</v>
      </c>
      <c r="F23" s="10"/>
      <c r="G23" s="36">
        <f>FACTURACION!D4</f>
        <v>0</v>
      </c>
      <c r="H23" s="36">
        <f>FACTURACION!D16</f>
        <v>0</v>
      </c>
      <c r="I23" s="36">
        <f>FACTURACION!D28</f>
        <v>0</v>
      </c>
      <c r="J23" s="36">
        <f>FACTURACION!D40</f>
        <v>0</v>
      </c>
      <c r="K23" s="36">
        <f t="shared" si="0"/>
        <v>0</v>
      </c>
      <c r="L23" s="20" t="e">
        <f>IF(L6&gt;0,VLOOKUP(L6,'[1]17'!$A$8:$BD$249,55,0),0)</f>
        <v>#N/A</v>
      </c>
      <c r="M23" s="20" t="e">
        <f>IF(M6&gt;0,VLOOKUP(M6,'[1]17'!$A$8:$BD$249,55,0),0)</f>
        <v>#N/A</v>
      </c>
      <c r="N23" s="20" t="e">
        <f>IF(N6&gt;0,VLOOKUP(N6,'[1]17'!$A$8:$BD$249,55,0),0)</f>
        <v>#N/A</v>
      </c>
      <c r="O23" s="20" t="e">
        <f>IF(O6&gt;0,VLOOKUP(O6,'[1]17'!$A$8:$BD$249,55,0),0)</f>
        <v>#N/A</v>
      </c>
      <c r="P23" s="20" t="e">
        <f>IF(P6&gt;0,VLOOKUP(P6,'[1]17'!$A$8:$BD$249,55,0),0)</f>
        <v>#N/A</v>
      </c>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row>
    <row r="24" spans="1:45" s="25" customFormat="1" ht="19" x14ac:dyDescent="0.4">
      <c r="A24" s="26"/>
      <c r="B24" s="673"/>
      <c r="C24" s="37" t="s">
        <v>179</v>
      </c>
      <c r="D24" s="38"/>
      <c r="E24" s="39" t="s">
        <v>170</v>
      </c>
      <c r="F24" s="10"/>
      <c r="G24" s="36">
        <f>FACTURACION!J4</f>
        <v>0</v>
      </c>
      <c r="H24" s="36">
        <f>FACTURACION!J16</f>
        <v>0</v>
      </c>
      <c r="I24" s="36">
        <f>FACTURACION!J28</f>
        <v>0</v>
      </c>
      <c r="J24" s="36">
        <f>FACTURACION!J40</f>
        <v>0</v>
      </c>
      <c r="K24" s="36">
        <f t="shared" si="0"/>
        <v>0</v>
      </c>
      <c r="L24" s="20" t="e">
        <f>IF(L6&gt;0,VLOOKUP(L6,'[1]18'!$A$8:$BD$249,55,0),0)</f>
        <v>#N/A</v>
      </c>
      <c r="M24" s="20" t="e">
        <f>IF(M6&gt;0,VLOOKUP(M6,'[1]18'!$A$8:$BD$249,55,0),0)</f>
        <v>#N/A</v>
      </c>
      <c r="N24" s="20" t="e">
        <f>IF(N6&gt;0,VLOOKUP(N6,'[1]18'!$A$8:$BD$249,55,0),0)</f>
        <v>#N/A</v>
      </c>
      <c r="O24" s="20" t="e">
        <f>IF(O6&gt;0,VLOOKUP(O6,'[1]18'!$A$8:$BD$249,55,0),0)</f>
        <v>#N/A</v>
      </c>
      <c r="P24" s="20" t="e">
        <f>IF(P6&gt;0,VLOOKUP(P6,'[1]18'!$A$8:$BD$249,55,0),0)</f>
        <v>#N/A</v>
      </c>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row>
    <row r="25" spans="1:45" s="30" customFormat="1" ht="20" thickBot="1" x14ac:dyDescent="0.45">
      <c r="A25" s="29"/>
      <c r="B25" s="673"/>
      <c r="C25" s="37" t="s">
        <v>180</v>
      </c>
      <c r="D25" s="38"/>
      <c r="E25" s="39" t="s">
        <v>170</v>
      </c>
      <c r="F25" s="10"/>
      <c r="G25" s="36">
        <f>FACTURACION!C11</f>
        <v>0</v>
      </c>
      <c r="H25" s="36">
        <f>FACTURACION!C23</f>
        <v>0</v>
      </c>
      <c r="I25" s="36">
        <f>FACTURACION!C35</f>
        <v>0</v>
      </c>
      <c r="J25" s="36">
        <f>FACTURACION!C47</f>
        <v>0</v>
      </c>
      <c r="K25" s="36">
        <f t="shared" si="0"/>
        <v>0</v>
      </c>
      <c r="L25" s="20" t="e">
        <f>IF(L6&gt;0,VLOOKUP(L6,'[1]19'!$A$8:$BD$249,55,0),0)</f>
        <v>#N/A</v>
      </c>
      <c r="M25" s="20" t="e">
        <f>IF(M6&gt;0,VLOOKUP(M6,'[1]19'!$A$8:$BD$249,55,0),0)</f>
        <v>#N/A</v>
      </c>
      <c r="N25" s="20" t="e">
        <f>IF(N6&gt;0,VLOOKUP(N6,'[1]19'!$A$8:$BD$249,55,0),0)</f>
        <v>#N/A</v>
      </c>
      <c r="O25" s="20" t="e">
        <f>IF(O6&gt;0,VLOOKUP(O6,'[1]19'!$A$8:$BD$249,55,0),0)</f>
        <v>#N/A</v>
      </c>
      <c r="P25" s="20" t="e">
        <f>IF(P6&gt;0,VLOOKUP(P6,'[1]19'!$A$8:$BD$249,55,0),0)</f>
        <v>#N/A</v>
      </c>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row>
    <row r="26" spans="1:45" s="30" customFormat="1" ht="20" thickBot="1" x14ac:dyDescent="0.45">
      <c r="A26" s="29"/>
      <c r="B26" s="673"/>
      <c r="C26" s="37" t="s">
        <v>181</v>
      </c>
      <c r="D26" s="38"/>
      <c r="E26" s="39" t="s">
        <v>170</v>
      </c>
      <c r="F26" s="10"/>
      <c r="G26" s="36">
        <f>FACTURACION!D11</f>
        <v>0</v>
      </c>
      <c r="H26" s="36">
        <f>FACTURACION!D23</f>
        <v>0</v>
      </c>
      <c r="I26" s="36">
        <f>FACTURACION!D35</f>
        <v>0</v>
      </c>
      <c r="J26" s="36">
        <f>FACTURACION!D47</f>
        <v>0</v>
      </c>
      <c r="K26" s="36">
        <f t="shared" si="0"/>
        <v>0</v>
      </c>
      <c r="L26" s="20" t="e">
        <f>IF(L7&gt;0,VLOOKUP(L7,'[1]19'!$A$8:$BD$249,55,0),0)</f>
        <v>#N/A</v>
      </c>
      <c r="M26" s="20" t="e">
        <f>IF(M7&gt;0,VLOOKUP(M7,'[1]19'!$A$8:$BD$249,55,0),0)</f>
        <v>#N/A</v>
      </c>
      <c r="N26" s="20" t="e">
        <f>IF(N7&gt;0,VLOOKUP(N7,'[1]19'!$A$8:$BD$249,55,0),0)</f>
        <v>#N/A</v>
      </c>
      <c r="O26" s="20" t="e">
        <f>IF(O7&gt;0,VLOOKUP(O7,'[1]19'!$A$8:$BD$249,55,0),0)</f>
        <v>#N/A</v>
      </c>
      <c r="P26" s="20" t="e">
        <f>IF(P7&gt;0,VLOOKUP(P7,'[1]19'!$A$8:$BD$249,55,0),0)</f>
        <v>#N/A</v>
      </c>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row>
    <row r="27" spans="1:45" s="30" customFormat="1" ht="20" thickBot="1" x14ac:dyDescent="0.45">
      <c r="A27" s="29"/>
      <c r="B27" s="673"/>
      <c r="C27" s="37" t="s">
        <v>182</v>
      </c>
      <c r="D27" s="38"/>
      <c r="E27" s="39" t="s">
        <v>170</v>
      </c>
      <c r="F27" s="10"/>
      <c r="G27" s="36">
        <f>FACTURACION!J11</f>
        <v>0</v>
      </c>
      <c r="H27" s="36">
        <f>FACTURACION!J23</f>
        <v>0</v>
      </c>
      <c r="I27" s="36">
        <f>FACTURACION!J35</f>
        <v>0</v>
      </c>
      <c r="J27" s="36">
        <f>FACTURACION!J47</f>
        <v>0</v>
      </c>
      <c r="K27" s="36">
        <f t="shared" si="0"/>
        <v>0</v>
      </c>
      <c r="L27" s="20" t="e">
        <f>IF(L8&gt;0,VLOOKUP(L8,'[1]19'!$A$8:$BD$249,55,0),0)</f>
        <v>#N/A</v>
      </c>
      <c r="M27" s="20" t="e">
        <f>IF(M8&gt;0,VLOOKUP(M8,'[1]19'!$A$8:$BD$249,55,0),0)</f>
        <v>#N/A</v>
      </c>
      <c r="N27" s="20" t="e">
        <f>IF(N8&gt;0,VLOOKUP(N8,'[1]19'!$A$8:$BD$249,55,0),0)</f>
        <v>#N/A</v>
      </c>
      <c r="O27" s="20" t="e">
        <f>IF(O8&gt;0,VLOOKUP(O8,'[1]19'!$A$8:$BD$249,55,0),0)</f>
        <v>#N/A</v>
      </c>
      <c r="P27" s="20" t="e">
        <f>IF(P8&gt;0,VLOOKUP(P8,'[1]19'!$A$8:$BD$249,55,0),0)</f>
        <v>#N/A</v>
      </c>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row>
    <row r="28" spans="1:45" s="30" customFormat="1" ht="20" thickBot="1" x14ac:dyDescent="0.45">
      <c r="A28" s="29"/>
      <c r="B28" s="674"/>
      <c r="C28" s="37" t="s">
        <v>193</v>
      </c>
      <c r="D28" s="38"/>
      <c r="E28" s="39" t="s">
        <v>170</v>
      </c>
      <c r="F28" s="10"/>
      <c r="G28" s="42"/>
      <c r="H28" s="42"/>
      <c r="I28" s="42"/>
      <c r="J28" s="42"/>
      <c r="K28" s="42"/>
      <c r="L28" s="20"/>
      <c r="M28" s="20"/>
      <c r="N28" s="20"/>
      <c r="O28" s="20"/>
      <c r="P28" s="2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row>
    <row r="29" spans="1:45" s="30" customFormat="1" ht="20" customHeight="1" thickBot="1" x14ac:dyDescent="0.45">
      <c r="A29" s="29"/>
      <c r="B29" s="682" t="s">
        <v>195</v>
      </c>
      <c r="C29" s="40" t="s">
        <v>187</v>
      </c>
      <c r="D29" s="35"/>
      <c r="E29" s="41" t="s">
        <v>170</v>
      </c>
      <c r="F29" s="10"/>
      <c r="G29" s="43">
        <f>CARTERA!G6</f>
        <v>0</v>
      </c>
      <c r="H29" s="43">
        <f>CARTERA!$G$7</f>
        <v>0</v>
      </c>
      <c r="I29" s="43">
        <f>CARTERA!$G$8</f>
        <v>0</v>
      </c>
      <c r="J29" s="43">
        <f>CARTERA!$G$9</f>
        <v>0</v>
      </c>
      <c r="K29" s="43">
        <f t="shared" ref="K29:K34" si="1">J29</f>
        <v>0</v>
      </c>
      <c r="L29" s="20" t="e">
        <f>IF(L9&gt;0,VLOOKUP(L9,'[1]19'!$A$8:$BD$249,55,0),0)</f>
        <v>#N/A</v>
      </c>
      <c r="M29" s="20" t="e">
        <f>IF(M9&gt;0,VLOOKUP(M9,'[1]19'!$A$8:$BD$249,55,0),0)</f>
        <v>#N/A</v>
      </c>
      <c r="N29" s="20" t="e">
        <f>IF(N9&gt;0,VLOOKUP(N9,'[1]19'!$A$8:$BD$249,55,0),0)</f>
        <v>#N/A</v>
      </c>
      <c r="O29" s="20" t="e">
        <f>IF(O9&gt;0,VLOOKUP(O9,'[1]19'!$A$8:$BD$249,55,0),0)</f>
        <v>#N/A</v>
      </c>
      <c r="P29" s="20" t="e">
        <f>IF(P9&gt;0,VLOOKUP(P9,'[1]19'!$A$8:$BD$249,55,0),0)</f>
        <v>#N/A</v>
      </c>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row>
    <row r="30" spans="1:45" s="30" customFormat="1" ht="20" thickBot="1" x14ac:dyDescent="0.45">
      <c r="A30" s="29"/>
      <c r="B30" s="683"/>
      <c r="C30" s="40" t="s">
        <v>188</v>
      </c>
      <c r="D30" s="35"/>
      <c r="E30" s="41" t="s">
        <v>170</v>
      </c>
      <c r="F30" s="10"/>
      <c r="G30" s="43">
        <f>CARTERA!G13</f>
        <v>0</v>
      </c>
      <c r="H30" s="43">
        <f>CARTERA!G14</f>
        <v>0</v>
      </c>
      <c r="I30" s="43">
        <f>CARTERA!G15</f>
        <v>0</v>
      </c>
      <c r="J30" s="43">
        <f>CARTERA!G16</f>
        <v>0</v>
      </c>
      <c r="K30" s="43">
        <f t="shared" si="1"/>
        <v>0</v>
      </c>
      <c r="L30" s="20" t="e">
        <f>IF(L10&gt;0,VLOOKUP(L10,'[1]19'!$A$8:$BD$249,55,0),0)</f>
        <v>#N/A</v>
      </c>
      <c r="M30" s="20" t="e">
        <f>IF(M10&gt;0,VLOOKUP(M10,'[1]19'!$A$8:$BD$249,55,0),0)</f>
        <v>#N/A</v>
      </c>
      <c r="N30" s="20" t="e">
        <f>IF(N10&gt;0,VLOOKUP(N10,'[1]19'!$A$8:$BD$249,55,0),0)</f>
        <v>#N/A</v>
      </c>
      <c r="O30" s="20" t="e">
        <f>IF(O10&gt;0,VLOOKUP(O10,'[1]19'!$A$8:$BD$249,55,0),0)</f>
        <v>#N/A</v>
      </c>
      <c r="P30" s="20" t="e">
        <f>IF(P10&gt;0,VLOOKUP(P10,'[1]19'!$A$8:$BD$249,55,0),0)</f>
        <v>#N/A</v>
      </c>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row>
    <row r="31" spans="1:45" s="30" customFormat="1" ht="20" thickBot="1" x14ac:dyDescent="0.45">
      <c r="A31" s="29"/>
      <c r="B31" s="683"/>
      <c r="C31" s="40" t="s">
        <v>189</v>
      </c>
      <c r="D31" s="35"/>
      <c r="E31" s="41" t="s">
        <v>170</v>
      </c>
      <c r="F31" s="10"/>
      <c r="G31" s="43">
        <f>CARTERA!G20</f>
        <v>0</v>
      </c>
      <c r="H31" s="43">
        <f>CARTERA!G21</f>
        <v>0</v>
      </c>
      <c r="I31" s="43">
        <f>CARTERA!G22</f>
        <v>0</v>
      </c>
      <c r="J31" s="43">
        <f>CARTERA!G23</f>
        <v>0</v>
      </c>
      <c r="K31" s="43">
        <f t="shared" si="1"/>
        <v>0</v>
      </c>
      <c r="L31" s="20" t="e">
        <f>IF(L11&gt;0,VLOOKUP(L11,'[1]19'!$A$8:$BD$249,55,0),0)</f>
        <v>#N/A</v>
      </c>
      <c r="M31" s="20" t="e">
        <f>IF(M11&gt;0,VLOOKUP(M11,'[1]19'!$A$8:$BD$249,55,0),0)</f>
        <v>#N/A</v>
      </c>
      <c r="N31" s="20" t="e">
        <f>IF(N11&gt;0,VLOOKUP(N11,'[1]19'!$A$8:$BD$249,55,0),0)</f>
        <v>#N/A</v>
      </c>
      <c r="O31" s="20" t="e">
        <f>IF(O11&gt;0,VLOOKUP(O11,'[1]19'!$A$8:$BD$249,55,0),0)</f>
        <v>#N/A</v>
      </c>
      <c r="P31" s="20" t="e">
        <f>IF(P11&gt;0,VLOOKUP(P11,'[1]19'!$A$8:$BD$249,55,0),0)</f>
        <v>#N/A</v>
      </c>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row>
    <row r="32" spans="1:45" s="30" customFormat="1" ht="20" thickBot="1" x14ac:dyDescent="0.45">
      <c r="A32" s="29"/>
      <c r="B32" s="683"/>
      <c r="C32" s="40" t="s">
        <v>190</v>
      </c>
      <c r="D32" s="35"/>
      <c r="E32" s="41" t="s">
        <v>170</v>
      </c>
      <c r="F32" s="10"/>
      <c r="G32" s="43">
        <f>CARTERA!G27</f>
        <v>0</v>
      </c>
      <c r="H32" s="43">
        <f>CARTERA!G28</f>
        <v>0</v>
      </c>
      <c r="I32" s="43">
        <f>CARTERA!G29</f>
        <v>0</v>
      </c>
      <c r="J32" s="43">
        <f>CARTERA!G30</f>
        <v>0</v>
      </c>
      <c r="K32" s="43">
        <f t="shared" si="1"/>
        <v>0</v>
      </c>
      <c r="L32" s="20" t="e">
        <f>IF(L12&gt;0,VLOOKUP(L12,'[1]19'!$A$8:$BD$249,55,0),0)</f>
        <v>#N/A</v>
      </c>
      <c r="M32" s="20" t="e">
        <f>IF(M12&gt;0,VLOOKUP(M12,'[1]19'!$A$8:$BD$249,55,0),0)</f>
        <v>#N/A</v>
      </c>
      <c r="N32" s="20" t="e">
        <f>IF(N12&gt;0,VLOOKUP(N12,'[1]19'!$A$8:$BD$249,55,0),0)</f>
        <v>#N/A</v>
      </c>
      <c r="O32" s="20" t="e">
        <f>IF(O12&gt;0,VLOOKUP(O12,'[1]19'!$A$8:$BD$249,55,0),0)</f>
        <v>#N/A</v>
      </c>
      <c r="P32" s="20" t="e">
        <f>IF(P12&gt;0,VLOOKUP(P12,'[1]19'!$A$8:$BD$249,55,0),0)</f>
        <v>#N/A</v>
      </c>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row>
    <row r="33" spans="1:45" s="30" customFormat="1" ht="35" thickBot="1" x14ac:dyDescent="0.45">
      <c r="A33" s="29"/>
      <c r="B33" s="683"/>
      <c r="C33" s="40" t="s">
        <v>192</v>
      </c>
      <c r="D33" s="35"/>
      <c r="E33" s="41" t="s">
        <v>170</v>
      </c>
      <c r="F33" s="10"/>
      <c r="G33" s="43">
        <f>CARTERA!G34</f>
        <v>0</v>
      </c>
      <c r="H33" s="43">
        <f>CARTERA!G35</f>
        <v>0</v>
      </c>
      <c r="I33" s="43">
        <f>CARTERA!G36</f>
        <v>0</v>
      </c>
      <c r="J33" s="43">
        <f>CARTERA!G37</f>
        <v>0</v>
      </c>
      <c r="K33" s="43">
        <f t="shared" si="1"/>
        <v>0</v>
      </c>
      <c r="L33" s="20" t="e">
        <f>IF(L13&gt;0,VLOOKUP(L13,'[1]19'!$A$8:$BD$249,55,0),0)</f>
        <v>#N/A</v>
      </c>
      <c r="M33" s="20" t="e">
        <f>IF(M13&gt;0,VLOOKUP(M13,'[1]19'!$A$8:$BD$249,55,0),0)</f>
        <v>#N/A</v>
      </c>
      <c r="N33" s="20" t="e">
        <f>IF(N13&gt;0,VLOOKUP(N13,'[1]19'!$A$8:$BD$249,55,0),0)</f>
        <v>#N/A</v>
      </c>
      <c r="O33" s="20" t="e">
        <f>IF(O13&gt;0,VLOOKUP(O13,'[1]19'!$A$8:$BD$249,55,0),0)</f>
        <v>#N/A</v>
      </c>
      <c r="P33" s="20" t="e">
        <f>IF(P13&gt;0,VLOOKUP(P13,'[1]19'!$A$8:$BD$249,55,0),0)</f>
        <v>#N/A</v>
      </c>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row>
    <row r="34" spans="1:45" s="30" customFormat="1" ht="20" thickBot="1" x14ac:dyDescent="0.45">
      <c r="A34" s="29"/>
      <c r="B34" s="683"/>
      <c r="C34" s="40" t="s">
        <v>39</v>
      </c>
      <c r="D34" s="35"/>
      <c r="E34" s="41" t="s">
        <v>170</v>
      </c>
      <c r="F34" s="10"/>
      <c r="G34" s="43">
        <f>CARTERA!G41</f>
        <v>0</v>
      </c>
      <c r="H34" s="43">
        <f>CARTERA!G42</f>
        <v>0</v>
      </c>
      <c r="I34" s="43">
        <f>CARTERA!G43</f>
        <v>0</v>
      </c>
      <c r="J34" s="43">
        <f>CARTERA!G44</f>
        <v>0</v>
      </c>
      <c r="K34" s="43">
        <f t="shared" si="1"/>
        <v>0</v>
      </c>
      <c r="L34" s="20" t="e">
        <f>IF(L14&gt;0,VLOOKUP(L14,'[1]19'!$A$8:$BD$249,55,0),0)</f>
        <v>#N/A</v>
      </c>
      <c r="M34" s="20" t="e">
        <f>IF(M14&gt;0,VLOOKUP(M14,'[1]19'!$A$8:$BD$249,55,0),0)</f>
        <v>#N/A</v>
      </c>
      <c r="N34" s="20" t="e">
        <f>IF(N14&gt;0,VLOOKUP(N14,'[1]19'!$A$8:$BD$249,55,0),0)</f>
        <v>#N/A</v>
      </c>
      <c r="O34" s="20" t="e">
        <f>IF(O14&gt;0,VLOOKUP(O14,'[1]19'!$A$8:$BD$249,55,0),0)</f>
        <v>#N/A</v>
      </c>
      <c r="P34" s="20" t="e">
        <f>IF(P14&gt;0,VLOOKUP(P14,'[1]19'!$A$8:$BD$249,55,0),0)</f>
        <v>#N/A</v>
      </c>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row>
    <row r="35" spans="1:45" s="30" customFormat="1" ht="20" thickBot="1" x14ac:dyDescent="0.45">
      <c r="A35" s="29"/>
      <c r="B35" s="684"/>
      <c r="C35" s="40" t="s">
        <v>194</v>
      </c>
      <c r="D35" s="35"/>
      <c r="E35" s="41" t="s">
        <v>170</v>
      </c>
      <c r="F35" s="10"/>
      <c r="G35" s="685"/>
      <c r="H35" s="686"/>
      <c r="I35" s="686"/>
      <c r="J35" s="686"/>
      <c r="K35" s="687"/>
      <c r="L35" s="20" t="e">
        <f>IF(L15&gt;0,VLOOKUP(L15,'[1]19'!$A$8:$BD$249,55,0),0)</f>
        <v>#N/A</v>
      </c>
      <c r="M35" s="20" t="e">
        <f>IF(M15&gt;0,VLOOKUP(M15,'[1]19'!$A$8:$BD$249,55,0),0)</f>
        <v>#N/A</v>
      </c>
      <c r="N35" s="20" t="e">
        <f>IF(N15&gt;0,VLOOKUP(N15,'[1]19'!$A$8:$BD$249,55,0),0)</f>
        <v>#N/A</v>
      </c>
      <c r="O35" s="20" t="e">
        <f>IF(O15&gt;0,VLOOKUP(O15,'[1]19'!$A$8:$BD$249,55,0),0)</f>
        <v>#N/A</v>
      </c>
      <c r="P35" s="20" t="e">
        <f>IF(P15&gt;0,VLOOKUP(P15,'[1]19'!$A$8:$BD$249,55,0),0)</f>
        <v>#N/A</v>
      </c>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row>
    <row r="36" spans="1:45" s="30" customFormat="1" ht="29" thickBot="1" x14ac:dyDescent="0.45">
      <c r="A36" s="29"/>
      <c r="B36" s="48" t="s">
        <v>196</v>
      </c>
      <c r="C36" s="44" t="s">
        <v>43</v>
      </c>
      <c r="D36" s="45"/>
      <c r="E36" s="46" t="s">
        <v>170</v>
      </c>
      <c r="F36" s="10"/>
      <c r="G36" s="36">
        <f>'PASIVO - BALANCE- ESTADO R'!D5</f>
        <v>0</v>
      </c>
      <c r="H36" s="36">
        <f>'PASIVO - BALANCE- ESTADO R'!D6</f>
        <v>0</v>
      </c>
      <c r="I36" s="36">
        <f>'PASIVO - BALANCE- ESTADO R'!D7</f>
        <v>0</v>
      </c>
      <c r="J36" s="36">
        <f>'PASIVO - BALANCE- ESTADO R'!D8</f>
        <v>0</v>
      </c>
      <c r="K36" s="36">
        <f>J36</f>
        <v>0</v>
      </c>
      <c r="L36" s="20" t="e">
        <f>IF(L16&gt;0,VLOOKUP(L16,'[1]19'!$A$8:$BD$249,55,0),0)</f>
        <v>#N/A</v>
      </c>
      <c r="M36" s="20" t="e">
        <f>IF(M16&gt;0,VLOOKUP(M16,'[1]19'!$A$8:$BD$249,55,0),0)</f>
        <v>#N/A</v>
      </c>
      <c r="N36" s="20" t="e">
        <f>IF(N16&gt;0,VLOOKUP(N16,'[1]19'!$A$8:$BD$249,55,0),0)</f>
        <v>#N/A</v>
      </c>
      <c r="O36" s="20" t="e">
        <f>IF(O16&gt;0,VLOOKUP(O16,'[1]19'!$A$8:$BD$249,55,0),0)</f>
        <v>#N/A</v>
      </c>
      <c r="P36" s="20" t="e">
        <f>IF(P16&gt;0,VLOOKUP(P16,'[1]19'!$A$8:$BD$249,55,0),0)</f>
        <v>#N/A</v>
      </c>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row>
    <row r="37" spans="1:45" s="30" customFormat="1" ht="29" customHeight="1" thickBot="1" x14ac:dyDescent="0.45">
      <c r="A37" s="29"/>
      <c r="B37" s="672" t="s">
        <v>197</v>
      </c>
      <c r="C37" s="37" t="s">
        <v>198</v>
      </c>
      <c r="D37" s="38"/>
      <c r="E37" s="39" t="s">
        <v>170</v>
      </c>
      <c r="F37" s="10"/>
      <c r="G37" s="36">
        <f>'PASIVO - BALANCE- ESTADO R'!C13</f>
        <v>0</v>
      </c>
      <c r="H37" s="36">
        <f>'PASIVO - BALANCE- ESTADO R'!C14</f>
        <v>0</v>
      </c>
      <c r="I37" s="36">
        <f>'PASIVO - BALANCE- ESTADO R'!C15</f>
        <v>0</v>
      </c>
      <c r="J37" s="36">
        <f>'PASIVO - BALANCE- ESTADO R'!C16</f>
        <v>0</v>
      </c>
      <c r="K37" s="36">
        <f t="shared" ref="K37:K43" si="2">J37</f>
        <v>0</v>
      </c>
      <c r="L37" s="20" t="e">
        <f>IF(L17&gt;0,VLOOKUP(L17,'[1]19'!$A$8:$BD$249,55,0),0)</f>
        <v>#N/A</v>
      </c>
      <c r="M37" s="20" t="e">
        <f>IF(M17&gt;0,VLOOKUP(M17,'[1]19'!$A$8:$BD$249,55,0),0)</f>
        <v>#N/A</v>
      </c>
      <c r="N37" s="20" t="e">
        <f>IF(N17&gt;0,VLOOKUP(N17,'[1]19'!$A$8:$BD$249,55,0),0)</f>
        <v>#N/A</v>
      </c>
      <c r="O37" s="20" t="e">
        <f>IF(O17&gt;0,VLOOKUP(O17,'[1]19'!$A$8:$BD$249,55,0),0)</f>
        <v>#N/A</v>
      </c>
      <c r="P37" s="20" t="e">
        <f>IF(P17&gt;0,VLOOKUP(P17,'[1]19'!$A$8:$BD$249,55,0),0)</f>
        <v>#N/A</v>
      </c>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row>
    <row r="38" spans="1:45" s="30" customFormat="1" ht="20" thickBot="1" x14ac:dyDescent="0.45">
      <c r="A38" s="29"/>
      <c r="B38" s="673"/>
      <c r="C38" s="37" t="s">
        <v>43</v>
      </c>
      <c r="D38" s="38"/>
      <c r="E38" s="39" t="s">
        <v>170</v>
      </c>
      <c r="F38" s="10"/>
      <c r="G38" s="36">
        <f>'PASIVO - BALANCE- ESTADO R'!B13</f>
        <v>0</v>
      </c>
      <c r="H38" s="36">
        <f>'PASIVO - BALANCE- ESTADO R'!B14</f>
        <v>0</v>
      </c>
      <c r="I38" s="36">
        <f>'PASIVO - BALANCE- ESTADO R'!B15</f>
        <v>0</v>
      </c>
      <c r="J38" s="36">
        <f>'PASIVO - BALANCE- ESTADO R'!B16</f>
        <v>0</v>
      </c>
      <c r="K38" s="36">
        <f t="shared" si="2"/>
        <v>0</v>
      </c>
      <c r="L38" s="20" t="e">
        <f>IF(L18&gt;0,VLOOKUP(L18,'[1]19'!$A$8:$BD$249,55,0),0)</f>
        <v>#N/A</v>
      </c>
      <c r="M38" s="20" t="e">
        <f>IF(M18&gt;0,VLOOKUP(M18,'[1]19'!$A$8:$BD$249,55,0),0)</f>
        <v>#N/A</v>
      </c>
      <c r="N38" s="20" t="e">
        <f>IF(N18&gt;0,VLOOKUP(N18,'[1]19'!$A$8:$BD$249,55,0),0)</f>
        <v>#N/A</v>
      </c>
      <c r="O38" s="20" t="e">
        <f>IF(O18&gt;0,VLOOKUP(O18,'[1]19'!$A$8:$BD$249,55,0),0)</f>
        <v>#N/A</v>
      </c>
      <c r="P38" s="20" t="e">
        <f>IF(P18&gt;0,VLOOKUP(P18,'[1]19'!$A$8:$BD$249,55,0),0)</f>
        <v>#N/A</v>
      </c>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row>
    <row r="39" spans="1:45" s="30" customFormat="1" ht="20" thickBot="1" x14ac:dyDescent="0.45">
      <c r="A39" s="29"/>
      <c r="B39" s="673"/>
      <c r="C39" s="37" t="s">
        <v>45</v>
      </c>
      <c r="D39" s="38"/>
      <c r="E39" s="39" t="s">
        <v>170</v>
      </c>
      <c r="F39" s="10"/>
      <c r="G39" s="36">
        <f>'PASIVO - BALANCE- ESTADO R'!D13</f>
        <v>0</v>
      </c>
      <c r="H39" s="36">
        <f>'PASIVO - BALANCE- ESTADO R'!D14</f>
        <v>0</v>
      </c>
      <c r="I39" s="36">
        <f>'PASIVO - BALANCE- ESTADO R'!D15</f>
        <v>0</v>
      </c>
      <c r="J39" s="36">
        <f>'PASIVO - BALANCE- ESTADO R'!D16</f>
        <v>0</v>
      </c>
      <c r="K39" s="36">
        <f t="shared" si="2"/>
        <v>0</v>
      </c>
      <c r="L39" s="20" t="e">
        <f>IF(L19&gt;0,VLOOKUP(L19,'[1]19'!$A$8:$BD$249,55,0),0)</f>
        <v>#N/A</v>
      </c>
      <c r="M39" s="20" t="e">
        <f>IF(M19&gt;0,VLOOKUP(M19,'[1]19'!$A$8:$BD$249,55,0),0)</f>
        <v>#N/A</v>
      </c>
      <c r="N39" s="20" t="e">
        <f>IF(N19&gt;0,VLOOKUP(N19,'[1]19'!$A$8:$BD$249,55,0),0)</f>
        <v>#N/A</v>
      </c>
      <c r="O39" s="20" t="e">
        <f>IF(O19&gt;0,VLOOKUP(O19,'[1]19'!$A$8:$BD$249,55,0),0)</f>
        <v>#N/A</v>
      </c>
      <c r="P39" s="20" t="e">
        <f>IF(P19&gt;0,VLOOKUP(P19,'[1]19'!$A$8:$BD$249,55,0),0)</f>
        <v>#N/A</v>
      </c>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row>
    <row r="40" spans="1:45" s="30" customFormat="1" ht="21" customHeight="1" thickBot="1" x14ac:dyDescent="0.45">
      <c r="A40" s="29"/>
      <c r="B40" s="674"/>
      <c r="C40" s="37" t="s">
        <v>199</v>
      </c>
      <c r="D40" s="38"/>
      <c r="E40" s="39" t="s">
        <v>170</v>
      </c>
      <c r="F40" s="10"/>
      <c r="G40" s="688"/>
      <c r="H40" s="689"/>
      <c r="I40" s="689"/>
      <c r="J40" s="689"/>
      <c r="K40" s="690"/>
      <c r="L40" s="20" t="e">
        <f>IF(L20&gt;0,VLOOKUP(L20,'[1]19'!$A$8:$BD$249,55,0),0)</f>
        <v>#N/A</v>
      </c>
      <c r="M40" s="20" t="e">
        <f>IF(M20&gt;0,VLOOKUP(M20,'[1]19'!$A$8:$BD$249,55,0),0)</f>
        <v>#N/A</v>
      </c>
      <c r="N40" s="20" t="e">
        <f>IF(N20&gt;0,VLOOKUP(N20,'[1]19'!$A$8:$BD$249,55,0),0)</f>
        <v>#N/A</v>
      </c>
      <c r="O40" s="20" t="e">
        <f>IF(O20&gt;0,VLOOKUP(O20,'[1]19'!$A$8:$BD$249,55,0),0)</f>
        <v>#N/A</v>
      </c>
      <c r="P40" s="20" t="e">
        <f>IF(P20&gt;0,VLOOKUP(P20,'[1]19'!$A$8:$BD$249,55,0),0)</f>
        <v>#N/A</v>
      </c>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row>
    <row r="41" spans="1:45" s="30" customFormat="1" ht="20" thickBot="1" x14ac:dyDescent="0.45">
      <c r="A41" s="29"/>
      <c r="B41" s="682" t="s">
        <v>201</v>
      </c>
      <c r="C41" s="40" t="s">
        <v>202</v>
      </c>
      <c r="D41" s="35"/>
      <c r="E41" s="41" t="s">
        <v>170</v>
      </c>
      <c r="F41" s="10"/>
      <c r="G41" s="36">
        <f>'PROCESOS JUDICIALES '!B4</f>
        <v>0</v>
      </c>
      <c r="H41" s="36">
        <f>'PROCESOS JUDICIALES '!B5</f>
        <v>0</v>
      </c>
      <c r="I41" s="36">
        <f>'PROCESOS JUDICIALES '!B6</f>
        <v>0</v>
      </c>
      <c r="J41" s="36">
        <f>'PROCESOS JUDICIALES '!B7</f>
        <v>0</v>
      </c>
      <c r="K41" s="36">
        <f t="shared" si="2"/>
        <v>0</v>
      </c>
      <c r="L41" s="20" t="e">
        <f>IF(L21&gt;0,VLOOKUP(L21,'[1]19'!$A$8:$BD$249,55,0),0)</f>
        <v>#N/A</v>
      </c>
      <c r="M41" s="20" t="e">
        <f>IF(M21&gt;0,VLOOKUP(M21,'[1]19'!$A$8:$BD$249,55,0),0)</f>
        <v>#N/A</v>
      </c>
      <c r="N41" s="20" t="e">
        <f>IF(N21&gt;0,VLOOKUP(N21,'[1]19'!$A$8:$BD$249,55,0),0)</f>
        <v>#N/A</v>
      </c>
      <c r="O41" s="20" t="e">
        <f>IF(O21&gt;0,VLOOKUP(O21,'[1]19'!$A$8:$BD$249,55,0),0)</f>
        <v>#N/A</v>
      </c>
      <c r="P41" s="20" t="e">
        <f>IF(P21&gt;0,VLOOKUP(P21,'[1]19'!$A$8:$BD$249,55,0),0)</f>
        <v>#N/A</v>
      </c>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row>
    <row r="42" spans="1:45" s="30" customFormat="1" ht="20" thickBot="1" x14ac:dyDescent="0.45">
      <c r="A42" s="29"/>
      <c r="B42" s="683"/>
      <c r="C42" s="40" t="s">
        <v>203</v>
      </c>
      <c r="D42" s="35"/>
      <c r="E42" s="41" t="s">
        <v>170</v>
      </c>
      <c r="F42" s="10"/>
      <c r="G42" s="36">
        <f>'PROCESOS JUDICIALES '!E4</f>
        <v>0</v>
      </c>
      <c r="H42" s="36">
        <f>'PROCESOS JUDICIALES '!E5</f>
        <v>0</v>
      </c>
      <c r="I42" s="36">
        <f>'PROCESOS JUDICIALES '!E6</f>
        <v>0</v>
      </c>
      <c r="J42" s="36">
        <f>'PROCESOS JUDICIALES '!E7</f>
        <v>0</v>
      </c>
      <c r="K42" s="36">
        <f t="shared" si="2"/>
        <v>0</v>
      </c>
      <c r="L42" s="20" t="e">
        <f>IF(L22&gt;0,VLOOKUP(L22,'[1]19'!$A$8:$BD$249,55,0),0)</f>
        <v>#N/A</v>
      </c>
      <c r="M42" s="20" t="e">
        <f>IF(M22&gt;0,VLOOKUP(M22,'[1]19'!$A$8:$BD$249,55,0),0)</f>
        <v>#N/A</v>
      </c>
      <c r="N42" s="20" t="e">
        <f>IF(N22&gt;0,VLOOKUP(N22,'[1]19'!$A$8:$BD$249,55,0),0)</f>
        <v>#N/A</v>
      </c>
      <c r="O42" s="20" t="e">
        <f>IF(O22&gt;0,VLOOKUP(O22,'[1]19'!$A$8:$BD$249,55,0),0)</f>
        <v>#N/A</v>
      </c>
      <c r="P42" s="20" t="e">
        <f>IF(P22&gt;0,VLOOKUP(P22,'[1]19'!$A$8:$BD$249,55,0),0)</f>
        <v>#N/A</v>
      </c>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row>
    <row r="43" spans="1:45" s="30" customFormat="1" ht="20" thickBot="1" x14ac:dyDescent="0.45">
      <c r="A43" s="29"/>
      <c r="B43" s="684"/>
      <c r="C43" s="40" t="s">
        <v>204</v>
      </c>
      <c r="D43" s="35"/>
      <c r="E43" s="41" t="s">
        <v>170</v>
      </c>
      <c r="F43" s="10"/>
      <c r="G43" s="36">
        <f>'PROCESOS JUDICIALES '!D4</f>
        <v>0</v>
      </c>
      <c r="H43" s="36">
        <f>'PROCESOS JUDICIALES '!D5</f>
        <v>0</v>
      </c>
      <c r="I43" s="36">
        <f>'PROCESOS JUDICIALES '!D6</f>
        <v>0</v>
      </c>
      <c r="J43" s="36">
        <f>'PROCESOS JUDICIALES '!D7</f>
        <v>0</v>
      </c>
      <c r="K43" s="36">
        <f t="shared" si="2"/>
        <v>0</v>
      </c>
      <c r="L43" s="20" t="e">
        <f>IF(L23&gt;0,VLOOKUP(L23,'[1]19'!$A$8:$BD$249,55,0),0)</f>
        <v>#N/A</v>
      </c>
      <c r="M43" s="20" t="e">
        <f>IF(M23&gt;0,VLOOKUP(M23,'[1]19'!$A$8:$BD$249,55,0),0)</f>
        <v>#N/A</v>
      </c>
      <c r="N43" s="20" t="e">
        <f>IF(N23&gt;0,VLOOKUP(N23,'[1]19'!$A$8:$BD$249,55,0),0)</f>
        <v>#N/A</v>
      </c>
      <c r="O43" s="20" t="e">
        <f>IF(O23&gt;0,VLOOKUP(O23,'[1]19'!$A$8:$BD$249,55,0),0)</f>
        <v>#N/A</v>
      </c>
      <c r="P43" s="20" t="e">
        <f>IF(P23&gt;0,VLOOKUP(P23,'[1]19'!$A$8:$BD$249,55,0),0)</f>
        <v>#N/A</v>
      </c>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row>
    <row r="44" spans="1:45" s="30" customFormat="1" ht="20" thickBot="1" x14ac:dyDescent="0.45">
      <c r="A44" s="29"/>
      <c r="B44" s="49"/>
      <c r="C44" s="17"/>
      <c r="D44" s="18"/>
      <c r="E44" s="19"/>
      <c r="F44" s="10"/>
      <c r="G44" s="36"/>
      <c r="H44" s="36"/>
      <c r="I44" s="36"/>
      <c r="J44" s="36"/>
      <c r="K44" s="36"/>
      <c r="L44" s="20" t="e">
        <f>IF(L24&gt;0,VLOOKUP(L24,'[1]19'!$A$8:$BD$249,55,0),0)</f>
        <v>#N/A</v>
      </c>
      <c r="M44" s="20" t="e">
        <f>IF(M24&gt;0,VLOOKUP(M24,'[1]19'!$A$8:$BD$249,55,0),0)</f>
        <v>#N/A</v>
      </c>
      <c r="N44" s="20" t="e">
        <f>IF(N24&gt;0,VLOOKUP(N24,'[1]19'!$A$8:$BD$249,55,0),0)</f>
        <v>#N/A</v>
      </c>
      <c r="O44" s="20" t="e">
        <f>IF(O24&gt;0,VLOOKUP(O24,'[1]19'!$A$8:$BD$249,55,0),0)</f>
        <v>#N/A</v>
      </c>
      <c r="P44" s="20" t="e">
        <f>IF(P24&gt;0,VLOOKUP(P24,'[1]19'!$A$8:$BD$249,55,0),0)</f>
        <v>#N/A</v>
      </c>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row>
    <row r="45" spans="1:45" s="30" customFormat="1" ht="20" thickBot="1" x14ac:dyDescent="0.45">
      <c r="A45" s="29"/>
      <c r="B45" s="49"/>
      <c r="C45" s="17"/>
      <c r="D45" s="18"/>
      <c r="E45" s="19"/>
      <c r="F45" s="10"/>
      <c r="G45" s="20"/>
      <c r="H45" s="20"/>
      <c r="I45" s="20"/>
      <c r="J45" s="20"/>
      <c r="K45" s="20"/>
      <c r="L45" s="20" t="e">
        <f>IF(L25&gt;0,VLOOKUP(L25,'[1]19'!$A$8:$BD$249,55,0),0)</f>
        <v>#N/A</v>
      </c>
      <c r="M45" s="20" t="e">
        <f>IF(M25&gt;0,VLOOKUP(M25,'[1]19'!$A$8:$BD$249,55,0),0)</f>
        <v>#N/A</v>
      </c>
      <c r="N45" s="20" t="e">
        <f>IF(N25&gt;0,VLOOKUP(N25,'[1]19'!$A$8:$BD$249,55,0),0)</f>
        <v>#N/A</v>
      </c>
      <c r="O45" s="20" t="e">
        <f>IF(O25&gt;0,VLOOKUP(O25,'[1]19'!$A$8:$BD$249,55,0),0)</f>
        <v>#N/A</v>
      </c>
      <c r="P45" s="20" t="e">
        <f>IF(P25&gt;0,VLOOKUP(P25,'[1]19'!$A$8:$BD$249,55,0),0)</f>
        <v>#N/A</v>
      </c>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row>
    <row r="46" spans="1:45" s="30" customFormat="1" ht="20" thickBot="1" x14ac:dyDescent="0.45">
      <c r="A46" s="29"/>
      <c r="B46" s="49"/>
      <c r="C46" s="17"/>
      <c r="D46" s="18"/>
      <c r="E46" s="19"/>
      <c r="F46" s="10"/>
      <c r="G46" s="20"/>
      <c r="H46" s="20"/>
      <c r="I46" s="20"/>
      <c r="J46" s="20"/>
      <c r="K46" s="20"/>
      <c r="L46" s="20" t="e">
        <f>IF(L26&gt;0,VLOOKUP(L26,'[1]19'!$A$8:$BD$249,55,0),0)</f>
        <v>#N/A</v>
      </c>
      <c r="M46" s="20" t="e">
        <f>IF(M26&gt;0,VLOOKUP(M26,'[1]19'!$A$8:$BD$249,55,0),0)</f>
        <v>#N/A</v>
      </c>
      <c r="N46" s="20" t="e">
        <f>IF(N26&gt;0,VLOOKUP(N26,'[1]19'!$A$8:$BD$249,55,0),0)</f>
        <v>#N/A</v>
      </c>
      <c r="O46" s="20" t="e">
        <f>IF(O26&gt;0,VLOOKUP(O26,'[1]19'!$A$8:$BD$249,55,0),0)</f>
        <v>#N/A</v>
      </c>
      <c r="P46" s="20" t="e">
        <f>IF(P26&gt;0,VLOOKUP(P26,'[1]19'!$A$8:$BD$249,55,0),0)</f>
        <v>#N/A</v>
      </c>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row>
  </sheetData>
  <mergeCells count="11">
    <mergeCell ref="B29:B35"/>
    <mergeCell ref="G35:K35"/>
    <mergeCell ref="B37:B40"/>
    <mergeCell ref="G40:K40"/>
    <mergeCell ref="B41:B43"/>
    <mergeCell ref="B7:B18"/>
    <mergeCell ref="G18:K18"/>
    <mergeCell ref="B19:B28"/>
    <mergeCell ref="B1:B3"/>
    <mergeCell ref="C1:C3"/>
    <mergeCell ref="G1:P5"/>
  </mergeCells>
  <conditionalFormatting sqref="G10:K14">
    <cfRule type="containsBlanks" dxfId="5" priority="1" stopIfTrue="1">
      <formula>LEN(TRIM(G10))=0</formula>
    </cfRule>
    <cfRule type="cellIs" dxfId="4" priority="2" stopIfTrue="1" operator="lessThanOrEqual">
      <formula>3</formula>
    </cfRule>
    <cfRule type="cellIs" dxfId="3" priority="3" operator="greaterThan">
      <formula>3</formula>
    </cfRule>
  </conditionalFormatting>
  <conditionalFormatting sqref="L8:P8">
    <cfRule type="containsBlanks" dxfId="2" priority="7" stopIfTrue="1">
      <formula>LEN(TRIM(L8))=0</formula>
    </cfRule>
    <cfRule type="cellIs" dxfId="1" priority="8" stopIfTrue="1" operator="lessThanOrEqual">
      <formula>3</formula>
    </cfRule>
    <cfRule type="cellIs" dxfId="0" priority="9" operator="greaterThan">
      <formula>3</formula>
    </cfRule>
  </conditionalFormatting>
  <dataValidations count="1">
    <dataValidation type="list" allowBlank="1" showInputMessage="1" showErrorMessage="1" sqref="IR1 WVD983042 WLH983042 WBL983042 VRP983042 VHT983042 UXX983042 UOB983042 UEF983042 TUJ983042 TKN983042 TAR983042 SQV983042 SGZ983042 RXD983042 RNH983042 RDL983042 QTP983042 QJT983042 PZX983042 PQB983042 PGF983042 OWJ983042 OMN983042 OCR983042 NSV983042 NIZ983042 MZD983042 MPH983042 MFL983042 LVP983042 LLT983042 LBX983042 KSB983042 KIF983042 JYJ983042 JON983042 JER983042 IUV983042 IKZ983042 IBD983042 HRH983042 HHL983042 GXP983042 GNT983042 GDX983042 FUB983042 FKF983042 FAJ983042 EQN983042 EGR983042 DWV983042 DMZ983042 DDD983042 CTH983042 CJL983042 BZP983042 BPT983042 BFX983042 AWB983042 AMF983042 ACJ983042 SN983042 IR983042 WVD917506 WLH917506 WBL917506 VRP917506 VHT917506 UXX917506 UOB917506 UEF917506 TUJ917506 TKN917506 TAR917506 SQV917506 SGZ917506 RXD917506 RNH917506 RDL917506 QTP917506 QJT917506 PZX917506 PQB917506 PGF917506 OWJ917506 OMN917506 OCR917506 NSV917506 NIZ917506 MZD917506 MPH917506 MFL917506 LVP917506 LLT917506 LBX917506 KSB917506 KIF917506 JYJ917506 JON917506 JER917506 IUV917506 IKZ917506 IBD917506 HRH917506 HHL917506 GXP917506 GNT917506 GDX917506 FUB917506 FKF917506 FAJ917506 EQN917506 EGR917506 DWV917506 DMZ917506 DDD917506 CTH917506 CJL917506 BZP917506 BPT917506 BFX917506 AWB917506 AMF917506 ACJ917506 SN917506 IR917506 WVD851970 WLH851970 WBL851970 VRP851970 VHT851970 UXX851970 UOB851970 UEF851970 TUJ851970 TKN851970 TAR851970 SQV851970 SGZ851970 RXD851970 RNH851970 RDL851970 QTP851970 QJT851970 PZX851970 PQB851970 PGF851970 OWJ851970 OMN851970 OCR851970 NSV851970 NIZ851970 MZD851970 MPH851970 MFL851970 LVP851970 LLT851970 LBX851970 KSB851970 KIF851970 JYJ851970 JON851970 JER851970 IUV851970 IKZ851970 IBD851970 HRH851970 HHL851970 GXP851970 GNT851970 GDX851970 FUB851970 FKF851970 FAJ851970 EQN851970 EGR851970 DWV851970 DMZ851970 DDD851970 CTH851970 CJL851970 BZP851970 BPT851970 BFX851970 AWB851970 AMF851970 ACJ851970 SN851970 IR851970 WVD786434 WLH786434 WBL786434 VRP786434 VHT786434 UXX786434 UOB786434 UEF786434 TUJ786434 TKN786434 TAR786434 SQV786434 SGZ786434 RXD786434 RNH786434 RDL786434 QTP786434 QJT786434 PZX786434 PQB786434 PGF786434 OWJ786434 OMN786434 OCR786434 NSV786434 NIZ786434 MZD786434 MPH786434 MFL786434 LVP786434 LLT786434 LBX786434 KSB786434 KIF786434 JYJ786434 JON786434 JER786434 IUV786434 IKZ786434 IBD786434 HRH786434 HHL786434 GXP786434 GNT786434 GDX786434 FUB786434 FKF786434 FAJ786434 EQN786434 EGR786434 DWV786434 DMZ786434 DDD786434 CTH786434 CJL786434 BZP786434 BPT786434 BFX786434 AWB786434 AMF786434 ACJ786434 SN786434 IR786434 WVD720898 WLH720898 WBL720898 VRP720898 VHT720898 UXX720898 UOB720898 UEF720898 TUJ720898 TKN720898 TAR720898 SQV720898 SGZ720898 RXD720898 RNH720898 RDL720898 QTP720898 QJT720898 PZX720898 PQB720898 PGF720898 OWJ720898 OMN720898 OCR720898 NSV720898 NIZ720898 MZD720898 MPH720898 MFL720898 LVP720898 LLT720898 LBX720898 KSB720898 KIF720898 JYJ720898 JON720898 JER720898 IUV720898 IKZ720898 IBD720898 HRH720898 HHL720898 GXP720898 GNT720898 GDX720898 FUB720898 FKF720898 FAJ720898 EQN720898 EGR720898 DWV720898 DMZ720898 DDD720898 CTH720898 CJL720898 BZP720898 BPT720898 BFX720898 AWB720898 AMF720898 ACJ720898 SN720898 IR720898 WVD655362 WLH655362 WBL655362 VRP655362 VHT655362 UXX655362 UOB655362 UEF655362 TUJ655362 TKN655362 TAR655362 SQV655362 SGZ655362 RXD655362 RNH655362 RDL655362 QTP655362 QJT655362 PZX655362 PQB655362 PGF655362 OWJ655362 OMN655362 OCR655362 NSV655362 NIZ655362 MZD655362 MPH655362 MFL655362 LVP655362 LLT655362 LBX655362 KSB655362 KIF655362 JYJ655362 JON655362 JER655362 IUV655362 IKZ655362 IBD655362 HRH655362 HHL655362 GXP655362 GNT655362 GDX655362 FUB655362 FKF655362 FAJ655362 EQN655362 EGR655362 DWV655362 DMZ655362 DDD655362 CTH655362 CJL655362 BZP655362 BPT655362 BFX655362 AWB655362 AMF655362 ACJ655362 SN655362 IR655362 WVD589826 WLH589826 WBL589826 VRP589826 VHT589826 UXX589826 UOB589826 UEF589826 TUJ589826 TKN589826 TAR589826 SQV589826 SGZ589826 RXD589826 RNH589826 RDL589826 QTP589826 QJT589826 PZX589826 PQB589826 PGF589826 OWJ589826 OMN589826 OCR589826 NSV589826 NIZ589826 MZD589826 MPH589826 MFL589826 LVP589826 LLT589826 LBX589826 KSB589826 KIF589826 JYJ589826 JON589826 JER589826 IUV589826 IKZ589826 IBD589826 HRH589826 HHL589826 GXP589826 GNT589826 GDX589826 FUB589826 FKF589826 FAJ589826 EQN589826 EGR589826 DWV589826 DMZ589826 DDD589826 CTH589826 CJL589826 BZP589826 BPT589826 BFX589826 AWB589826 AMF589826 ACJ589826 SN589826 IR589826 WVD524290 WLH524290 WBL524290 VRP524290 VHT524290 UXX524290 UOB524290 UEF524290 TUJ524290 TKN524290 TAR524290 SQV524290 SGZ524290 RXD524290 RNH524290 RDL524290 QTP524290 QJT524290 PZX524290 PQB524290 PGF524290 OWJ524290 OMN524290 OCR524290 NSV524290 NIZ524290 MZD524290 MPH524290 MFL524290 LVP524290 LLT524290 LBX524290 KSB524290 KIF524290 JYJ524290 JON524290 JER524290 IUV524290 IKZ524290 IBD524290 HRH524290 HHL524290 GXP524290 GNT524290 GDX524290 FUB524290 FKF524290 FAJ524290 EQN524290 EGR524290 DWV524290 DMZ524290 DDD524290 CTH524290 CJL524290 BZP524290 BPT524290 BFX524290 AWB524290 AMF524290 ACJ524290 SN524290 IR524290 WVD458754 WLH458754 WBL458754 VRP458754 VHT458754 UXX458754 UOB458754 UEF458754 TUJ458754 TKN458754 TAR458754 SQV458754 SGZ458754 RXD458754 RNH458754 RDL458754 QTP458754 QJT458754 PZX458754 PQB458754 PGF458754 OWJ458754 OMN458754 OCR458754 NSV458754 NIZ458754 MZD458754 MPH458754 MFL458754 LVP458754 LLT458754 LBX458754 KSB458754 KIF458754 JYJ458754 JON458754 JER458754 IUV458754 IKZ458754 IBD458754 HRH458754 HHL458754 GXP458754 GNT458754 GDX458754 FUB458754 FKF458754 FAJ458754 EQN458754 EGR458754 DWV458754 DMZ458754 DDD458754 CTH458754 CJL458754 BZP458754 BPT458754 BFX458754 AWB458754 AMF458754 ACJ458754 SN458754 IR458754 WVD393218 WLH393218 WBL393218 VRP393218 VHT393218 UXX393218 UOB393218 UEF393218 TUJ393218 TKN393218 TAR393218 SQV393218 SGZ393218 RXD393218 RNH393218 RDL393218 QTP393218 QJT393218 PZX393218 PQB393218 PGF393218 OWJ393218 OMN393218 OCR393218 NSV393218 NIZ393218 MZD393218 MPH393218 MFL393218 LVP393218 LLT393218 LBX393218 KSB393218 KIF393218 JYJ393218 JON393218 JER393218 IUV393218 IKZ393218 IBD393218 HRH393218 HHL393218 GXP393218 GNT393218 GDX393218 FUB393218 FKF393218 FAJ393218 EQN393218 EGR393218 DWV393218 DMZ393218 DDD393218 CTH393218 CJL393218 BZP393218 BPT393218 BFX393218 AWB393218 AMF393218 ACJ393218 SN393218 IR393218 WVD327682 WLH327682 WBL327682 VRP327682 VHT327682 UXX327682 UOB327682 UEF327682 TUJ327682 TKN327682 TAR327682 SQV327682 SGZ327682 RXD327682 RNH327682 RDL327682 QTP327682 QJT327682 PZX327682 PQB327682 PGF327682 OWJ327682 OMN327682 OCR327682 NSV327682 NIZ327682 MZD327682 MPH327682 MFL327682 LVP327682 LLT327682 LBX327682 KSB327682 KIF327682 JYJ327682 JON327682 JER327682 IUV327682 IKZ327682 IBD327682 HRH327682 HHL327682 GXP327682 GNT327682 GDX327682 FUB327682 FKF327682 FAJ327682 EQN327682 EGR327682 DWV327682 DMZ327682 DDD327682 CTH327682 CJL327682 BZP327682 BPT327682 BFX327682 AWB327682 AMF327682 ACJ327682 SN327682 IR327682 WVD262146 WLH262146 WBL262146 VRP262146 VHT262146 UXX262146 UOB262146 UEF262146 TUJ262146 TKN262146 TAR262146 SQV262146 SGZ262146 RXD262146 RNH262146 RDL262146 QTP262146 QJT262146 PZX262146 PQB262146 PGF262146 OWJ262146 OMN262146 OCR262146 NSV262146 NIZ262146 MZD262146 MPH262146 MFL262146 LVP262146 LLT262146 LBX262146 KSB262146 KIF262146 JYJ262146 JON262146 JER262146 IUV262146 IKZ262146 IBD262146 HRH262146 HHL262146 GXP262146 GNT262146 GDX262146 FUB262146 FKF262146 FAJ262146 EQN262146 EGR262146 DWV262146 DMZ262146 DDD262146 CTH262146 CJL262146 BZP262146 BPT262146 BFX262146 AWB262146 AMF262146 ACJ262146 SN262146 IR262146 WVD196610 WLH196610 WBL196610 VRP196610 VHT196610 UXX196610 UOB196610 UEF196610 TUJ196610 TKN196610 TAR196610 SQV196610 SGZ196610 RXD196610 RNH196610 RDL196610 QTP196610 QJT196610 PZX196610 PQB196610 PGF196610 OWJ196610 OMN196610 OCR196610 NSV196610 NIZ196610 MZD196610 MPH196610 MFL196610 LVP196610 LLT196610 LBX196610 KSB196610 KIF196610 JYJ196610 JON196610 JER196610 IUV196610 IKZ196610 IBD196610 HRH196610 HHL196610 GXP196610 GNT196610 GDX196610 FUB196610 FKF196610 FAJ196610 EQN196610 EGR196610 DWV196610 DMZ196610 DDD196610 CTH196610 CJL196610 BZP196610 BPT196610 BFX196610 AWB196610 AMF196610 ACJ196610 SN196610 IR196610 WVD131074 WLH131074 WBL131074 VRP131074 VHT131074 UXX131074 UOB131074 UEF131074 TUJ131074 TKN131074 TAR131074 SQV131074 SGZ131074 RXD131074 RNH131074 RDL131074 QTP131074 QJT131074 PZX131074 PQB131074 PGF131074 OWJ131074 OMN131074 OCR131074 NSV131074 NIZ131074 MZD131074 MPH131074 MFL131074 LVP131074 LLT131074 LBX131074 KSB131074 KIF131074 JYJ131074 JON131074 JER131074 IUV131074 IKZ131074 IBD131074 HRH131074 HHL131074 GXP131074 GNT131074 GDX131074 FUB131074 FKF131074 FAJ131074 EQN131074 EGR131074 DWV131074 DMZ131074 DDD131074 CTH131074 CJL131074 BZP131074 BPT131074 BFX131074 AWB131074 AMF131074 ACJ131074 SN131074 IR131074 WVD65538 WLH65538 WBL65538 VRP65538 VHT65538 UXX65538 UOB65538 UEF65538 TUJ65538 TKN65538 TAR65538 SQV65538 SGZ65538 RXD65538 RNH65538 RDL65538 QTP65538 QJT65538 PZX65538 PQB65538 PGF65538 OWJ65538 OMN65538 OCR65538 NSV65538 NIZ65538 MZD65538 MPH65538 MFL65538 LVP65538 LLT65538 LBX65538 KSB65538 KIF65538 JYJ65538 JON65538 JER65538 IUV65538 IKZ65538 IBD65538 HRH65538 HHL65538 GXP65538 GNT65538 GDX65538 FUB65538 FKF65538 FAJ65538 EQN65538 EGR65538 DWV65538 DMZ65538 DDD65538 CTH65538 CJL65538 BZP65538 BPT65538 BFX65538 AWB65538 AMF65538 ACJ65538 SN65538 IR65538 WVD1 WLH1 WBL1 VRP1 VHT1 UXX1 UOB1 UEF1 TUJ1 TKN1 TAR1 SQV1 SGZ1 RXD1 RNH1 RDL1 QTP1 QJT1 PZX1 PQB1 PGF1 OWJ1 OMN1 OCR1 NSV1 NIZ1 MZD1 MPH1 MFL1 LVP1 LLT1 LBX1 KSB1 KIF1 JYJ1 JON1 JER1 IUV1 IKZ1 IBD1 HRH1 HHL1 GXP1 GNT1 GDX1 FUB1 FKF1 FAJ1 EQN1 EGR1 DWV1 DMZ1 DDD1 CTH1 CJL1 BZP1 BPT1 BFX1 AWB1 AMF1 ACJ1 SN1" xr:uid="{CF48779E-6E16-DE44-9C58-6774D00CF92E}">
      <formula1>$G$6:$P$6</formula1>
    </dataValidation>
  </dataValidations>
  <hyperlinks>
    <hyperlink ref="C28" location="FACTURACION!A1" display="FACTURACION" xr:uid="{73695739-1D77-314A-9917-E77C8CCF1465}"/>
    <hyperlink ref="C35" location="CARTERA!A1" display="CARTERA" xr:uid="{887627BD-9CF6-A84A-87EA-BB73C3E1A6EE}"/>
    <hyperlink ref="C40" location="'PASIVO - BALANCE- ESTADO R'!A1" display="BALANCE" xr:uid="{9A510D79-03DE-3245-BA5B-7E61CF24B0D5}"/>
    <hyperlink ref="C36" location="'PASIVO - BALANCE- ESTADO R'!A1" display="PASIVO " xr:uid="{7EABF1C5-8C47-6D45-9753-42E7C398A74D}"/>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F58363-84D0-3541-87C1-A2C3B29144F8}">
  <dimension ref="A1:A22"/>
  <sheetViews>
    <sheetView showGridLines="0" topLeftCell="A4" zoomScale="228" workbookViewId="0"/>
  </sheetViews>
  <sheetFormatPr baseColWidth="10" defaultColWidth="0" defaultRowHeight="12.75" customHeight="1" zeroHeight="1" x14ac:dyDescent="0.15"/>
  <cols>
    <col min="1" max="9" width="10" style="163" customWidth="1"/>
    <col min="10" max="10" width="38.6640625" style="163" customWidth="1"/>
    <col min="11" max="256" width="0" style="163" hidden="1"/>
    <col min="257" max="265" width="10" style="163" customWidth="1"/>
    <col min="266" max="266" width="38.6640625" style="163" customWidth="1"/>
    <col min="267" max="512" width="0" style="163" hidden="1"/>
    <col min="513" max="521" width="10" style="163" customWidth="1"/>
    <col min="522" max="522" width="38.6640625" style="163" customWidth="1"/>
    <col min="523" max="768" width="0" style="163" hidden="1"/>
    <col min="769" max="777" width="10" style="163" customWidth="1"/>
    <col min="778" max="778" width="38.6640625" style="163" customWidth="1"/>
    <col min="779" max="1024" width="0" style="163" hidden="1"/>
    <col min="1025" max="1033" width="10" style="163" customWidth="1"/>
    <col min="1034" max="1034" width="38.6640625" style="163" customWidth="1"/>
    <col min="1035" max="1280" width="0" style="163" hidden="1"/>
    <col min="1281" max="1289" width="10" style="163" customWidth="1"/>
    <col min="1290" max="1290" width="38.6640625" style="163" customWidth="1"/>
    <col min="1291" max="1536" width="0" style="163" hidden="1"/>
    <col min="1537" max="1545" width="10" style="163" customWidth="1"/>
    <col min="1546" max="1546" width="38.6640625" style="163" customWidth="1"/>
    <col min="1547" max="1792" width="0" style="163" hidden="1"/>
    <col min="1793" max="1801" width="10" style="163" customWidth="1"/>
    <col min="1802" max="1802" width="38.6640625" style="163" customWidth="1"/>
    <col min="1803" max="2048" width="0" style="163" hidden="1"/>
    <col min="2049" max="2057" width="10" style="163" customWidth="1"/>
    <col min="2058" max="2058" width="38.6640625" style="163" customWidth="1"/>
    <col min="2059" max="2304" width="0" style="163" hidden="1"/>
    <col min="2305" max="2313" width="10" style="163" customWidth="1"/>
    <col min="2314" max="2314" width="38.6640625" style="163" customWidth="1"/>
    <col min="2315" max="2560" width="0" style="163" hidden="1"/>
    <col min="2561" max="2569" width="10" style="163" customWidth="1"/>
    <col min="2570" max="2570" width="38.6640625" style="163" customWidth="1"/>
    <col min="2571" max="2816" width="0" style="163" hidden="1"/>
    <col min="2817" max="2825" width="10" style="163" customWidth="1"/>
    <col min="2826" max="2826" width="38.6640625" style="163" customWidth="1"/>
    <col min="2827" max="3072" width="0" style="163" hidden="1"/>
    <col min="3073" max="3081" width="10" style="163" customWidth="1"/>
    <col min="3082" max="3082" width="38.6640625" style="163" customWidth="1"/>
    <col min="3083" max="3328" width="0" style="163" hidden="1"/>
    <col min="3329" max="3337" width="10" style="163" customWidth="1"/>
    <col min="3338" max="3338" width="38.6640625" style="163" customWidth="1"/>
    <col min="3339" max="3584" width="0" style="163" hidden="1"/>
    <col min="3585" max="3593" width="10" style="163" customWidth="1"/>
    <col min="3594" max="3594" width="38.6640625" style="163" customWidth="1"/>
    <col min="3595" max="3840" width="0" style="163" hidden="1"/>
    <col min="3841" max="3849" width="10" style="163" customWidth="1"/>
    <col min="3850" max="3850" width="38.6640625" style="163" customWidth="1"/>
    <col min="3851" max="4096" width="0" style="163" hidden="1"/>
    <col min="4097" max="4105" width="10" style="163" customWidth="1"/>
    <col min="4106" max="4106" width="38.6640625" style="163" customWidth="1"/>
    <col min="4107" max="4352" width="0" style="163" hidden="1"/>
    <col min="4353" max="4361" width="10" style="163" customWidth="1"/>
    <col min="4362" max="4362" width="38.6640625" style="163" customWidth="1"/>
    <col min="4363" max="4608" width="0" style="163" hidden="1"/>
    <col min="4609" max="4617" width="10" style="163" customWidth="1"/>
    <col min="4618" max="4618" width="38.6640625" style="163" customWidth="1"/>
    <col min="4619" max="4864" width="0" style="163" hidden="1"/>
    <col min="4865" max="4873" width="10" style="163" customWidth="1"/>
    <col min="4874" max="4874" width="38.6640625" style="163" customWidth="1"/>
    <col min="4875" max="5120" width="0" style="163" hidden="1"/>
    <col min="5121" max="5129" width="10" style="163" customWidth="1"/>
    <col min="5130" max="5130" width="38.6640625" style="163" customWidth="1"/>
    <col min="5131" max="5376" width="0" style="163" hidden="1"/>
    <col min="5377" max="5385" width="10" style="163" customWidth="1"/>
    <col min="5386" max="5386" width="38.6640625" style="163" customWidth="1"/>
    <col min="5387" max="5632" width="0" style="163" hidden="1"/>
    <col min="5633" max="5641" width="10" style="163" customWidth="1"/>
    <col min="5642" max="5642" width="38.6640625" style="163" customWidth="1"/>
    <col min="5643" max="5888" width="0" style="163" hidden="1"/>
    <col min="5889" max="5897" width="10" style="163" customWidth="1"/>
    <col min="5898" max="5898" width="38.6640625" style="163" customWidth="1"/>
    <col min="5899" max="6144" width="0" style="163" hidden="1"/>
    <col min="6145" max="6153" width="10" style="163" customWidth="1"/>
    <col min="6154" max="6154" width="38.6640625" style="163" customWidth="1"/>
    <col min="6155" max="6400" width="0" style="163" hidden="1"/>
    <col min="6401" max="6409" width="10" style="163" customWidth="1"/>
    <col min="6410" max="6410" width="38.6640625" style="163" customWidth="1"/>
    <col min="6411" max="6656" width="0" style="163" hidden="1"/>
    <col min="6657" max="6665" width="10" style="163" customWidth="1"/>
    <col min="6666" max="6666" width="38.6640625" style="163" customWidth="1"/>
    <col min="6667" max="6912" width="0" style="163" hidden="1"/>
    <col min="6913" max="6921" width="10" style="163" customWidth="1"/>
    <col min="6922" max="6922" width="38.6640625" style="163" customWidth="1"/>
    <col min="6923" max="7168" width="0" style="163" hidden="1"/>
    <col min="7169" max="7177" width="10" style="163" customWidth="1"/>
    <col min="7178" max="7178" width="38.6640625" style="163" customWidth="1"/>
    <col min="7179" max="7424" width="0" style="163" hidden="1"/>
    <col min="7425" max="7433" width="10" style="163" customWidth="1"/>
    <col min="7434" max="7434" width="38.6640625" style="163" customWidth="1"/>
    <col min="7435" max="7680" width="0" style="163" hidden="1"/>
    <col min="7681" max="7689" width="10" style="163" customWidth="1"/>
    <col min="7690" max="7690" width="38.6640625" style="163" customWidth="1"/>
    <col min="7691" max="7936" width="0" style="163" hidden="1"/>
    <col min="7937" max="7945" width="10" style="163" customWidth="1"/>
    <col min="7946" max="7946" width="38.6640625" style="163" customWidth="1"/>
    <col min="7947" max="8192" width="0" style="163" hidden="1"/>
    <col min="8193" max="8201" width="10" style="163" customWidth="1"/>
    <col min="8202" max="8202" width="38.6640625" style="163" customWidth="1"/>
    <col min="8203" max="8448" width="0" style="163" hidden="1"/>
    <col min="8449" max="8457" width="10" style="163" customWidth="1"/>
    <col min="8458" max="8458" width="38.6640625" style="163" customWidth="1"/>
    <col min="8459" max="8704" width="0" style="163" hidden="1"/>
    <col min="8705" max="8713" width="10" style="163" customWidth="1"/>
    <col min="8714" max="8714" width="38.6640625" style="163" customWidth="1"/>
    <col min="8715" max="8960" width="0" style="163" hidden="1"/>
    <col min="8961" max="8969" width="10" style="163" customWidth="1"/>
    <col min="8970" max="8970" width="38.6640625" style="163" customWidth="1"/>
    <col min="8971" max="9216" width="0" style="163" hidden="1"/>
    <col min="9217" max="9225" width="10" style="163" customWidth="1"/>
    <col min="9226" max="9226" width="38.6640625" style="163" customWidth="1"/>
    <col min="9227" max="9472" width="0" style="163" hidden="1"/>
    <col min="9473" max="9481" width="10" style="163" customWidth="1"/>
    <col min="9482" max="9482" width="38.6640625" style="163" customWidth="1"/>
    <col min="9483" max="9728" width="0" style="163" hidden="1"/>
    <col min="9729" max="9737" width="10" style="163" customWidth="1"/>
    <col min="9738" max="9738" width="38.6640625" style="163" customWidth="1"/>
    <col min="9739" max="9984" width="0" style="163" hidden="1"/>
    <col min="9985" max="9993" width="10" style="163" customWidth="1"/>
    <col min="9994" max="9994" width="38.6640625" style="163" customWidth="1"/>
    <col min="9995" max="10240" width="0" style="163" hidden="1"/>
    <col min="10241" max="10249" width="10" style="163" customWidth="1"/>
    <col min="10250" max="10250" width="38.6640625" style="163" customWidth="1"/>
    <col min="10251" max="10496" width="0" style="163" hidden="1"/>
    <col min="10497" max="10505" width="10" style="163" customWidth="1"/>
    <col min="10506" max="10506" width="38.6640625" style="163" customWidth="1"/>
    <col min="10507" max="10752" width="0" style="163" hidden="1"/>
    <col min="10753" max="10761" width="10" style="163" customWidth="1"/>
    <col min="10762" max="10762" width="38.6640625" style="163" customWidth="1"/>
    <col min="10763" max="11008" width="0" style="163" hidden="1"/>
    <col min="11009" max="11017" width="10" style="163" customWidth="1"/>
    <col min="11018" max="11018" width="38.6640625" style="163" customWidth="1"/>
    <col min="11019" max="11264" width="0" style="163" hidden="1"/>
    <col min="11265" max="11273" width="10" style="163" customWidth="1"/>
    <col min="11274" max="11274" width="38.6640625" style="163" customWidth="1"/>
    <col min="11275" max="11520" width="0" style="163" hidden="1"/>
    <col min="11521" max="11529" width="10" style="163" customWidth="1"/>
    <col min="11530" max="11530" width="38.6640625" style="163" customWidth="1"/>
    <col min="11531" max="11776" width="0" style="163" hidden="1"/>
    <col min="11777" max="11785" width="10" style="163" customWidth="1"/>
    <col min="11786" max="11786" width="38.6640625" style="163" customWidth="1"/>
    <col min="11787" max="12032" width="0" style="163" hidden="1"/>
    <col min="12033" max="12041" width="10" style="163" customWidth="1"/>
    <col min="12042" max="12042" width="38.6640625" style="163" customWidth="1"/>
    <col min="12043" max="12288" width="0" style="163" hidden="1"/>
    <col min="12289" max="12297" width="10" style="163" customWidth="1"/>
    <col min="12298" max="12298" width="38.6640625" style="163" customWidth="1"/>
    <col min="12299" max="12544" width="0" style="163" hidden="1"/>
    <col min="12545" max="12553" width="10" style="163" customWidth="1"/>
    <col min="12554" max="12554" width="38.6640625" style="163" customWidth="1"/>
    <col min="12555" max="12800" width="0" style="163" hidden="1"/>
    <col min="12801" max="12809" width="10" style="163" customWidth="1"/>
    <col min="12810" max="12810" width="38.6640625" style="163" customWidth="1"/>
    <col min="12811" max="13056" width="0" style="163" hidden="1"/>
    <col min="13057" max="13065" width="10" style="163" customWidth="1"/>
    <col min="13066" max="13066" width="38.6640625" style="163" customWidth="1"/>
    <col min="13067" max="13312" width="0" style="163" hidden="1"/>
    <col min="13313" max="13321" width="10" style="163" customWidth="1"/>
    <col min="13322" max="13322" width="38.6640625" style="163" customWidth="1"/>
    <col min="13323" max="13568" width="0" style="163" hidden="1"/>
    <col min="13569" max="13577" width="10" style="163" customWidth="1"/>
    <col min="13578" max="13578" width="38.6640625" style="163" customWidth="1"/>
    <col min="13579" max="13824" width="0" style="163" hidden="1"/>
    <col min="13825" max="13833" width="10" style="163" customWidth="1"/>
    <col min="13834" max="13834" width="38.6640625" style="163" customWidth="1"/>
    <col min="13835" max="14080" width="0" style="163" hidden="1"/>
    <col min="14081" max="14089" width="10" style="163" customWidth="1"/>
    <col min="14090" max="14090" width="38.6640625" style="163" customWidth="1"/>
    <col min="14091" max="14336" width="0" style="163" hidden="1"/>
    <col min="14337" max="14345" width="10" style="163" customWidth="1"/>
    <col min="14346" max="14346" width="38.6640625" style="163" customWidth="1"/>
    <col min="14347" max="14592" width="0" style="163" hidden="1"/>
    <col min="14593" max="14601" width="10" style="163" customWidth="1"/>
    <col min="14602" max="14602" width="38.6640625" style="163" customWidth="1"/>
    <col min="14603" max="14848" width="0" style="163" hidden="1"/>
    <col min="14849" max="14857" width="10" style="163" customWidth="1"/>
    <col min="14858" max="14858" width="38.6640625" style="163" customWidth="1"/>
    <col min="14859" max="15104" width="0" style="163" hidden="1"/>
    <col min="15105" max="15113" width="10" style="163" customWidth="1"/>
    <col min="15114" max="15114" width="38.6640625" style="163" customWidth="1"/>
    <col min="15115" max="15360" width="0" style="163" hidden="1"/>
    <col min="15361" max="15369" width="10" style="163" customWidth="1"/>
    <col min="15370" max="15370" width="38.6640625" style="163" customWidth="1"/>
    <col min="15371" max="15616" width="0" style="163" hidden="1"/>
    <col min="15617" max="15625" width="10" style="163" customWidth="1"/>
    <col min="15626" max="15626" width="38.6640625" style="163" customWidth="1"/>
    <col min="15627" max="15872" width="0" style="163" hidden="1"/>
    <col min="15873" max="15881" width="10" style="163" customWidth="1"/>
    <col min="15882" max="15882" width="38.6640625" style="163" customWidth="1"/>
    <col min="15883" max="16128" width="0" style="163" hidden="1"/>
    <col min="16129" max="16137" width="10" style="163" customWidth="1"/>
    <col min="16138" max="16138" width="38.6640625" style="163" customWidth="1"/>
    <col min="16139" max="16384" width="0" style="163" hidden="1"/>
  </cols>
  <sheetData>
    <row r="1" s="163" customFormat="1" ht="24" customHeight="1" x14ac:dyDescent="0.15"/>
    <row r="2" s="163" customFormat="1" ht="26.25" customHeight="1" x14ac:dyDescent="0.15"/>
    <row r="3" s="163" customFormat="1" ht="13" x14ac:dyDescent="0.15"/>
    <row r="4" s="163" customFormat="1" ht="13" x14ac:dyDescent="0.15"/>
    <row r="5" s="163" customFormat="1" ht="13" x14ac:dyDescent="0.15"/>
    <row r="6" s="163" customFormat="1" ht="13" x14ac:dyDescent="0.15"/>
    <row r="7" s="163" customFormat="1" ht="13" x14ac:dyDescent="0.15"/>
    <row r="8" s="163" customFormat="1" ht="13" x14ac:dyDescent="0.15"/>
    <row r="9" s="163" customFormat="1" ht="13" x14ac:dyDescent="0.15"/>
    <row r="10" s="163" customFormat="1" ht="13" x14ac:dyDescent="0.15"/>
    <row r="11" s="163" customFormat="1" ht="13" x14ac:dyDescent="0.15"/>
    <row r="12" s="163" customFormat="1" ht="13" x14ac:dyDescent="0.15"/>
    <row r="13" s="163" customFormat="1" ht="13" x14ac:dyDescent="0.15"/>
    <row r="14" s="163" customFormat="1" ht="13" x14ac:dyDescent="0.15"/>
    <row r="15" s="163" customFormat="1" ht="13" x14ac:dyDescent="0.15"/>
    <row r="16" s="163" customFormat="1" ht="13" x14ac:dyDescent="0.15"/>
    <row r="17" s="163" customFormat="1" ht="13" x14ac:dyDescent="0.15"/>
    <row r="18" s="163" customFormat="1" ht="13" x14ac:dyDescent="0.15"/>
    <row r="19" s="163" customFormat="1" ht="12.75" customHeight="1" x14ac:dyDescent="0.15"/>
    <row r="20" s="163" customFormat="1" ht="13" x14ac:dyDescent="0.15"/>
    <row r="21" s="163" customFormat="1" ht="13" x14ac:dyDescent="0.15"/>
    <row r="22" s="163" customFormat="1" ht="129" customHeight="1" x14ac:dyDescent="0.15"/>
  </sheetData>
  <sheetProtection algorithmName="SHA-512" hashValue="BdrXyg6vrNNUbHFtDY696Hgb0acmFkXqfVcgt3Em5l6MYsekUIYie4bQVn/4Xx1mY13eAlJrDPsCI5l3GAaETg==" saltValue="6lCl/pqljgIG4Ik01b1nhg==" spinCount="100000" sheet="1" objects="1" scenarios="1" selectLockedCells="1" selectUnlockedCells="1"/>
  <pageMargins left="0.75" right="0.75" top="1" bottom="1" header="0" footer="0"/>
  <pageSetup paperSize="9"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631D6C-AB65-E04C-B634-DBF418E633B0}">
  <dimension ref="A1:A28"/>
  <sheetViews>
    <sheetView showGridLines="0" zoomScale="165" workbookViewId="0"/>
  </sheetViews>
  <sheetFormatPr baseColWidth="10" defaultColWidth="0" defaultRowHeight="12.75" customHeight="1" zeroHeight="1" x14ac:dyDescent="0.15"/>
  <cols>
    <col min="1" max="9" width="10" style="163" customWidth="1"/>
    <col min="10" max="10" width="8.1640625" style="163" customWidth="1"/>
    <col min="11" max="11" width="45" style="163" customWidth="1"/>
    <col min="12" max="256" width="0" style="163" hidden="1"/>
    <col min="257" max="265" width="10" style="163" customWidth="1"/>
    <col min="266" max="266" width="8.1640625" style="163" customWidth="1"/>
    <col min="267" max="267" width="45" style="163" customWidth="1"/>
    <col min="268" max="512" width="0" style="163" hidden="1"/>
    <col min="513" max="521" width="10" style="163" customWidth="1"/>
    <col min="522" max="522" width="8.1640625" style="163" customWidth="1"/>
    <col min="523" max="523" width="45" style="163" customWidth="1"/>
    <col min="524" max="768" width="0" style="163" hidden="1"/>
    <col min="769" max="777" width="10" style="163" customWidth="1"/>
    <col min="778" max="778" width="8.1640625" style="163" customWidth="1"/>
    <col min="779" max="779" width="45" style="163" customWidth="1"/>
    <col min="780" max="1024" width="0" style="163" hidden="1"/>
    <col min="1025" max="1033" width="10" style="163" customWidth="1"/>
    <col min="1034" max="1034" width="8.1640625" style="163" customWidth="1"/>
    <col min="1035" max="1035" width="45" style="163" customWidth="1"/>
    <col min="1036" max="1280" width="0" style="163" hidden="1"/>
    <col min="1281" max="1289" width="10" style="163" customWidth="1"/>
    <col min="1290" max="1290" width="8.1640625" style="163" customWidth="1"/>
    <col min="1291" max="1291" width="45" style="163" customWidth="1"/>
    <col min="1292" max="1536" width="0" style="163" hidden="1"/>
    <col min="1537" max="1545" width="10" style="163" customWidth="1"/>
    <col min="1546" max="1546" width="8.1640625" style="163" customWidth="1"/>
    <col min="1547" max="1547" width="45" style="163" customWidth="1"/>
    <col min="1548" max="1792" width="0" style="163" hidden="1"/>
    <col min="1793" max="1801" width="10" style="163" customWidth="1"/>
    <col min="1802" max="1802" width="8.1640625" style="163" customWidth="1"/>
    <col min="1803" max="1803" width="45" style="163" customWidth="1"/>
    <col min="1804" max="2048" width="0" style="163" hidden="1"/>
    <col min="2049" max="2057" width="10" style="163" customWidth="1"/>
    <col min="2058" max="2058" width="8.1640625" style="163" customWidth="1"/>
    <col min="2059" max="2059" width="45" style="163" customWidth="1"/>
    <col min="2060" max="2304" width="0" style="163" hidden="1"/>
    <col min="2305" max="2313" width="10" style="163" customWidth="1"/>
    <col min="2314" max="2314" width="8.1640625" style="163" customWidth="1"/>
    <col min="2315" max="2315" width="45" style="163" customWidth="1"/>
    <col min="2316" max="2560" width="0" style="163" hidden="1"/>
    <col min="2561" max="2569" width="10" style="163" customWidth="1"/>
    <col min="2570" max="2570" width="8.1640625" style="163" customWidth="1"/>
    <col min="2571" max="2571" width="45" style="163" customWidth="1"/>
    <col min="2572" max="2816" width="0" style="163" hidden="1"/>
    <col min="2817" max="2825" width="10" style="163" customWidth="1"/>
    <col min="2826" max="2826" width="8.1640625" style="163" customWidth="1"/>
    <col min="2827" max="2827" width="45" style="163" customWidth="1"/>
    <col min="2828" max="3072" width="0" style="163" hidden="1"/>
    <col min="3073" max="3081" width="10" style="163" customWidth="1"/>
    <col min="3082" max="3082" width="8.1640625" style="163" customWidth="1"/>
    <col min="3083" max="3083" width="45" style="163" customWidth="1"/>
    <col min="3084" max="3328" width="0" style="163" hidden="1"/>
    <col min="3329" max="3337" width="10" style="163" customWidth="1"/>
    <col min="3338" max="3338" width="8.1640625" style="163" customWidth="1"/>
    <col min="3339" max="3339" width="45" style="163" customWidth="1"/>
    <col min="3340" max="3584" width="0" style="163" hidden="1"/>
    <col min="3585" max="3593" width="10" style="163" customWidth="1"/>
    <col min="3594" max="3594" width="8.1640625" style="163" customWidth="1"/>
    <col min="3595" max="3595" width="45" style="163" customWidth="1"/>
    <col min="3596" max="3840" width="0" style="163" hidden="1"/>
    <col min="3841" max="3849" width="10" style="163" customWidth="1"/>
    <col min="3850" max="3850" width="8.1640625" style="163" customWidth="1"/>
    <col min="3851" max="3851" width="45" style="163" customWidth="1"/>
    <col min="3852" max="4096" width="0" style="163" hidden="1"/>
    <col min="4097" max="4105" width="10" style="163" customWidth="1"/>
    <col min="4106" max="4106" width="8.1640625" style="163" customWidth="1"/>
    <col min="4107" max="4107" width="45" style="163" customWidth="1"/>
    <col min="4108" max="4352" width="0" style="163" hidden="1"/>
    <col min="4353" max="4361" width="10" style="163" customWidth="1"/>
    <col min="4362" max="4362" width="8.1640625" style="163" customWidth="1"/>
    <col min="4363" max="4363" width="45" style="163" customWidth="1"/>
    <col min="4364" max="4608" width="0" style="163" hidden="1"/>
    <col min="4609" max="4617" width="10" style="163" customWidth="1"/>
    <col min="4618" max="4618" width="8.1640625" style="163" customWidth="1"/>
    <col min="4619" max="4619" width="45" style="163" customWidth="1"/>
    <col min="4620" max="4864" width="0" style="163" hidden="1"/>
    <col min="4865" max="4873" width="10" style="163" customWidth="1"/>
    <col min="4874" max="4874" width="8.1640625" style="163" customWidth="1"/>
    <col min="4875" max="4875" width="45" style="163" customWidth="1"/>
    <col min="4876" max="5120" width="0" style="163" hidden="1"/>
    <col min="5121" max="5129" width="10" style="163" customWidth="1"/>
    <col min="5130" max="5130" width="8.1640625" style="163" customWidth="1"/>
    <col min="5131" max="5131" width="45" style="163" customWidth="1"/>
    <col min="5132" max="5376" width="0" style="163" hidden="1"/>
    <col min="5377" max="5385" width="10" style="163" customWidth="1"/>
    <col min="5386" max="5386" width="8.1640625" style="163" customWidth="1"/>
    <col min="5387" max="5387" width="45" style="163" customWidth="1"/>
    <col min="5388" max="5632" width="0" style="163" hidden="1"/>
    <col min="5633" max="5641" width="10" style="163" customWidth="1"/>
    <col min="5642" max="5642" width="8.1640625" style="163" customWidth="1"/>
    <col min="5643" max="5643" width="45" style="163" customWidth="1"/>
    <col min="5644" max="5888" width="0" style="163" hidden="1"/>
    <col min="5889" max="5897" width="10" style="163" customWidth="1"/>
    <col min="5898" max="5898" width="8.1640625" style="163" customWidth="1"/>
    <col min="5899" max="5899" width="45" style="163" customWidth="1"/>
    <col min="5900" max="6144" width="0" style="163" hidden="1"/>
    <col min="6145" max="6153" width="10" style="163" customWidth="1"/>
    <col min="6154" max="6154" width="8.1640625" style="163" customWidth="1"/>
    <col min="6155" max="6155" width="45" style="163" customWidth="1"/>
    <col min="6156" max="6400" width="0" style="163" hidden="1"/>
    <col min="6401" max="6409" width="10" style="163" customWidth="1"/>
    <col min="6410" max="6410" width="8.1640625" style="163" customWidth="1"/>
    <col min="6411" max="6411" width="45" style="163" customWidth="1"/>
    <col min="6412" max="6656" width="0" style="163" hidden="1"/>
    <col min="6657" max="6665" width="10" style="163" customWidth="1"/>
    <col min="6666" max="6666" width="8.1640625" style="163" customWidth="1"/>
    <col min="6667" max="6667" width="45" style="163" customWidth="1"/>
    <col min="6668" max="6912" width="0" style="163" hidden="1"/>
    <col min="6913" max="6921" width="10" style="163" customWidth="1"/>
    <col min="6922" max="6922" width="8.1640625" style="163" customWidth="1"/>
    <col min="6923" max="6923" width="45" style="163" customWidth="1"/>
    <col min="6924" max="7168" width="0" style="163" hidden="1"/>
    <col min="7169" max="7177" width="10" style="163" customWidth="1"/>
    <col min="7178" max="7178" width="8.1640625" style="163" customWidth="1"/>
    <col min="7179" max="7179" width="45" style="163" customWidth="1"/>
    <col min="7180" max="7424" width="0" style="163" hidden="1"/>
    <col min="7425" max="7433" width="10" style="163" customWidth="1"/>
    <col min="7434" max="7434" width="8.1640625" style="163" customWidth="1"/>
    <col min="7435" max="7435" width="45" style="163" customWidth="1"/>
    <col min="7436" max="7680" width="0" style="163" hidden="1"/>
    <col min="7681" max="7689" width="10" style="163" customWidth="1"/>
    <col min="7690" max="7690" width="8.1640625" style="163" customWidth="1"/>
    <col min="7691" max="7691" width="45" style="163" customWidth="1"/>
    <col min="7692" max="7936" width="0" style="163" hidden="1"/>
    <col min="7937" max="7945" width="10" style="163" customWidth="1"/>
    <col min="7946" max="7946" width="8.1640625" style="163" customWidth="1"/>
    <col min="7947" max="7947" width="45" style="163" customWidth="1"/>
    <col min="7948" max="8192" width="0" style="163" hidden="1"/>
    <col min="8193" max="8201" width="10" style="163" customWidth="1"/>
    <col min="8202" max="8202" width="8.1640625" style="163" customWidth="1"/>
    <col min="8203" max="8203" width="45" style="163" customWidth="1"/>
    <col min="8204" max="8448" width="0" style="163" hidden="1"/>
    <col min="8449" max="8457" width="10" style="163" customWidth="1"/>
    <col min="8458" max="8458" width="8.1640625" style="163" customWidth="1"/>
    <col min="8459" max="8459" width="45" style="163" customWidth="1"/>
    <col min="8460" max="8704" width="0" style="163" hidden="1"/>
    <col min="8705" max="8713" width="10" style="163" customWidth="1"/>
    <col min="8714" max="8714" width="8.1640625" style="163" customWidth="1"/>
    <col min="8715" max="8715" width="45" style="163" customWidth="1"/>
    <col min="8716" max="8960" width="0" style="163" hidden="1"/>
    <col min="8961" max="8969" width="10" style="163" customWidth="1"/>
    <col min="8970" max="8970" width="8.1640625" style="163" customWidth="1"/>
    <col min="8971" max="8971" width="45" style="163" customWidth="1"/>
    <col min="8972" max="9216" width="0" style="163" hidden="1"/>
    <col min="9217" max="9225" width="10" style="163" customWidth="1"/>
    <col min="9226" max="9226" width="8.1640625" style="163" customWidth="1"/>
    <col min="9227" max="9227" width="45" style="163" customWidth="1"/>
    <col min="9228" max="9472" width="0" style="163" hidden="1"/>
    <col min="9473" max="9481" width="10" style="163" customWidth="1"/>
    <col min="9482" max="9482" width="8.1640625" style="163" customWidth="1"/>
    <col min="9483" max="9483" width="45" style="163" customWidth="1"/>
    <col min="9484" max="9728" width="0" style="163" hidden="1"/>
    <col min="9729" max="9737" width="10" style="163" customWidth="1"/>
    <col min="9738" max="9738" width="8.1640625" style="163" customWidth="1"/>
    <col min="9739" max="9739" width="45" style="163" customWidth="1"/>
    <col min="9740" max="9984" width="0" style="163" hidden="1"/>
    <col min="9985" max="9993" width="10" style="163" customWidth="1"/>
    <col min="9994" max="9994" width="8.1640625" style="163" customWidth="1"/>
    <col min="9995" max="9995" width="45" style="163" customWidth="1"/>
    <col min="9996" max="10240" width="0" style="163" hidden="1"/>
    <col min="10241" max="10249" width="10" style="163" customWidth="1"/>
    <col min="10250" max="10250" width="8.1640625" style="163" customWidth="1"/>
    <col min="10251" max="10251" width="45" style="163" customWidth="1"/>
    <col min="10252" max="10496" width="0" style="163" hidden="1"/>
    <col min="10497" max="10505" width="10" style="163" customWidth="1"/>
    <col min="10506" max="10506" width="8.1640625" style="163" customWidth="1"/>
    <col min="10507" max="10507" width="45" style="163" customWidth="1"/>
    <col min="10508" max="10752" width="0" style="163" hidden="1"/>
    <col min="10753" max="10761" width="10" style="163" customWidth="1"/>
    <col min="10762" max="10762" width="8.1640625" style="163" customWidth="1"/>
    <col min="10763" max="10763" width="45" style="163" customWidth="1"/>
    <col min="10764" max="11008" width="0" style="163" hidden="1"/>
    <col min="11009" max="11017" width="10" style="163" customWidth="1"/>
    <col min="11018" max="11018" width="8.1640625" style="163" customWidth="1"/>
    <col min="11019" max="11019" width="45" style="163" customWidth="1"/>
    <col min="11020" max="11264" width="0" style="163" hidden="1"/>
    <col min="11265" max="11273" width="10" style="163" customWidth="1"/>
    <col min="11274" max="11274" width="8.1640625" style="163" customWidth="1"/>
    <col min="11275" max="11275" width="45" style="163" customWidth="1"/>
    <col min="11276" max="11520" width="0" style="163" hidden="1"/>
    <col min="11521" max="11529" width="10" style="163" customWidth="1"/>
    <col min="11530" max="11530" width="8.1640625" style="163" customWidth="1"/>
    <col min="11531" max="11531" width="45" style="163" customWidth="1"/>
    <col min="11532" max="11776" width="0" style="163" hidden="1"/>
    <col min="11777" max="11785" width="10" style="163" customWidth="1"/>
    <col min="11786" max="11786" width="8.1640625" style="163" customWidth="1"/>
    <col min="11787" max="11787" width="45" style="163" customWidth="1"/>
    <col min="11788" max="12032" width="0" style="163" hidden="1"/>
    <col min="12033" max="12041" width="10" style="163" customWidth="1"/>
    <col min="12042" max="12042" width="8.1640625" style="163" customWidth="1"/>
    <col min="12043" max="12043" width="45" style="163" customWidth="1"/>
    <col min="12044" max="12288" width="0" style="163" hidden="1"/>
    <col min="12289" max="12297" width="10" style="163" customWidth="1"/>
    <col min="12298" max="12298" width="8.1640625" style="163" customWidth="1"/>
    <col min="12299" max="12299" width="45" style="163" customWidth="1"/>
    <col min="12300" max="12544" width="0" style="163" hidden="1"/>
    <col min="12545" max="12553" width="10" style="163" customWidth="1"/>
    <col min="12554" max="12554" width="8.1640625" style="163" customWidth="1"/>
    <col min="12555" max="12555" width="45" style="163" customWidth="1"/>
    <col min="12556" max="12800" width="0" style="163" hidden="1"/>
    <col min="12801" max="12809" width="10" style="163" customWidth="1"/>
    <col min="12810" max="12810" width="8.1640625" style="163" customWidth="1"/>
    <col min="12811" max="12811" width="45" style="163" customWidth="1"/>
    <col min="12812" max="13056" width="0" style="163" hidden="1"/>
    <col min="13057" max="13065" width="10" style="163" customWidth="1"/>
    <col min="13066" max="13066" width="8.1640625" style="163" customWidth="1"/>
    <col min="13067" max="13067" width="45" style="163" customWidth="1"/>
    <col min="13068" max="13312" width="0" style="163" hidden="1"/>
    <col min="13313" max="13321" width="10" style="163" customWidth="1"/>
    <col min="13322" max="13322" width="8.1640625" style="163" customWidth="1"/>
    <col min="13323" max="13323" width="45" style="163" customWidth="1"/>
    <col min="13324" max="13568" width="0" style="163" hidden="1"/>
    <col min="13569" max="13577" width="10" style="163" customWidth="1"/>
    <col min="13578" max="13578" width="8.1640625" style="163" customWidth="1"/>
    <col min="13579" max="13579" width="45" style="163" customWidth="1"/>
    <col min="13580" max="13824" width="0" style="163" hidden="1"/>
    <col min="13825" max="13833" width="10" style="163" customWidth="1"/>
    <col min="13834" max="13834" width="8.1640625" style="163" customWidth="1"/>
    <col min="13835" max="13835" width="45" style="163" customWidth="1"/>
    <col min="13836" max="14080" width="0" style="163" hidden="1"/>
    <col min="14081" max="14089" width="10" style="163" customWidth="1"/>
    <col min="14090" max="14090" width="8.1640625" style="163" customWidth="1"/>
    <col min="14091" max="14091" width="45" style="163" customWidth="1"/>
    <col min="14092" max="14336" width="0" style="163" hidden="1"/>
    <col min="14337" max="14345" width="10" style="163" customWidth="1"/>
    <col min="14346" max="14346" width="8.1640625" style="163" customWidth="1"/>
    <col min="14347" max="14347" width="45" style="163" customWidth="1"/>
    <col min="14348" max="14592" width="0" style="163" hidden="1"/>
    <col min="14593" max="14601" width="10" style="163" customWidth="1"/>
    <col min="14602" max="14602" width="8.1640625" style="163" customWidth="1"/>
    <col min="14603" max="14603" width="45" style="163" customWidth="1"/>
    <col min="14604" max="14848" width="0" style="163" hidden="1"/>
    <col min="14849" max="14857" width="10" style="163" customWidth="1"/>
    <col min="14858" max="14858" width="8.1640625" style="163" customWidth="1"/>
    <col min="14859" max="14859" width="45" style="163" customWidth="1"/>
    <col min="14860" max="15104" width="0" style="163" hidden="1"/>
    <col min="15105" max="15113" width="10" style="163" customWidth="1"/>
    <col min="15114" max="15114" width="8.1640625" style="163" customWidth="1"/>
    <col min="15115" max="15115" width="45" style="163" customWidth="1"/>
    <col min="15116" max="15360" width="0" style="163" hidden="1"/>
    <col min="15361" max="15369" width="10" style="163" customWidth="1"/>
    <col min="15370" max="15370" width="8.1640625" style="163" customWidth="1"/>
    <col min="15371" max="15371" width="45" style="163" customWidth="1"/>
    <col min="15372" max="15616" width="0" style="163" hidden="1"/>
    <col min="15617" max="15625" width="10" style="163" customWidth="1"/>
    <col min="15626" max="15626" width="8.1640625" style="163" customWidth="1"/>
    <col min="15627" max="15627" width="45" style="163" customWidth="1"/>
    <col min="15628" max="15872" width="0" style="163" hidden="1"/>
    <col min="15873" max="15881" width="10" style="163" customWidth="1"/>
    <col min="15882" max="15882" width="8.1640625" style="163" customWidth="1"/>
    <col min="15883" max="15883" width="45" style="163" customWidth="1"/>
    <col min="15884" max="16128" width="0" style="163" hidden="1"/>
    <col min="16129" max="16137" width="10" style="163" customWidth="1"/>
    <col min="16138" max="16138" width="8.1640625" style="163" customWidth="1"/>
    <col min="16139" max="16139" width="45" style="163" customWidth="1"/>
    <col min="16140" max="16384" width="0" style="163" hidden="1"/>
  </cols>
  <sheetData>
    <row r="1" s="163" customFormat="1" ht="13" x14ac:dyDescent="0.15"/>
    <row r="2" s="163" customFormat="1" ht="13" x14ac:dyDescent="0.15"/>
    <row r="3" s="163" customFormat="1" ht="13" x14ac:dyDescent="0.15"/>
    <row r="4" s="163" customFormat="1" ht="13" x14ac:dyDescent="0.15"/>
    <row r="5" s="163" customFormat="1" ht="13" x14ac:dyDescent="0.15"/>
    <row r="6" s="163" customFormat="1" ht="13" x14ac:dyDescent="0.15"/>
    <row r="7" s="163" customFormat="1" ht="13" x14ac:dyDescent="0.15"/>
    <row r="8" s="163" customFormat="1" ht="13" x14ac:dyDescent="0.15"/>
    <row r="9" s="163" customFormat="1" ht="13" x14ac:dyDescent="0.15"/>
    <row r="10" s="163" customFormat="1" ht="13" x14ac:dyDescent="0.15"/>
    <row r="11" s="163" customFormat="1" ht="13" x14ac:dyDescent="0.15"/>
    <row r="12" s="163" customFormat="1" ht="13" x14ac:dyDescent="0.15"/>
    <row r="13" s="163" customFormat="1" ht="13" x14ac:dyDescent="0.15"/>
    <row r="14" s="163" customFormat="1" ht="13" x14ac:dyDescent="0.15"/>
    <row r="15" s="163" customFormat="1" ht="13" x14ac:dyDescent="0.15"/>
    <row r="16" s="163" customFormat="1" ht="13" x14ac:dyDescent="0.15"/>
    <row r="17" s="163" customFormat="1" ht="13" x14ac:dyDescent="0.15"/>
    <row r="18" s="163" customFormat="1" ht="13" x14ac:dyDescent="0.15"/>
    <row r="19" s="163" customFormat="1" ht="13" x14ac:dyDescent="0.15"/>
    <row r="20" s="163" customFormat="1" ht="13" x14ac:dyDescent="0.15"/>
    <row r="21" s="163" customFormat="1" ht="13" x14ac:dyDescent="0.15"/>
    <row r="22" s="163" customFormat="1" ht="13" x14ac:dyDescent="0.15"/>
    <row r="23" s="163" customFormat="1" ht="13" x14ac:dyDescent="0.15"/>
    <row r="24" s="163" customFormat="1" ht="13" x14ac:dyDescent="0.15"/>
    <row r="25" s="163" customFormat="1" ht="13" x14ac:dyDescent="0.15"/>
    <row r="26" s="163" customFormat="1" ht="13" x14ac:dyDescent="0.15"/>
    <row r="27" s="163" customFormat="1" ht="13" x14ac:dyDescent="0.15"/>
    <row r="28" s="163" customFormat="1" ht="117.75" customHeight="1" x14ac:dyDescent="0.15"/>
  </sheetData>
  <sheetProtection algorithmName="SHA-512" hashValue="H/vTy37u31pybOk2wyXCi4u7Bi0q8tWvLnbObXGf4JE5M1YDLOADe48TBUP6dQBI+KySKSeCqG/jeFfgkb9TxA==" saltValue="aqH6RjmbMzbI+cVo1sERJg==" spinCount="100000" sheet="1" objects="1" scenarios="1" selectLockedCells="1" selectUnlockedCells="1"/>
  <pageMargins left="0.75" right="0.75" top="1" bottom="1" header="0" footer="0"/>
  <headerFooter alignWithMargins="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8C6882-345D-A244-98F9-7476892544F9}">
  <dimension ref="A1:A22"/>
  <sheetViews>
    <sheetView showGridLines="0" zoomScale="150" workbookViewId="0"/>
  </sheetViews>
  <sheetFormatPr baseColWidth="10" defaultColWidth="0" defaultRowHeight="12.75" customHeight="1" zeroHeight="1" x14ac:dyDescent="0.15"/>
  <cols>
    <col min="1" max="9" width="10" style="163" customWidth="1"/>
    <col min="10" max="10" width="36.6640625" style="163" customWidth="1"/>
    <col min="11" max="256" width="0" style="163" hidden="1"/>
    <col min="257" max="265" width="10" style="163" customWidth="1"/>
    <col min="266" max="266" width="36.6640625" style="163" customWidth="1"/>
    <col min="267" max="512" width="0" style="163" hidden="1"/>
    <col min="513" max="521" width="10" style="163" customWidth="1"/>
    <col min="522" max="522" width="36.6640625" style="163" customWidth="1"/>
    <col min="523" max="768" width="0" style="163" hidden="1"/>
    <col min="769" max="777" width="10" style="163" customWidth="1"/>
    <col min="778" max="778" width="36.6640625" style="163" customWidth="1"/>
    <col min="779" max="1024" width="0" style="163" hidden="1"/>
    <col min="1025" max="1033" width="10" style="163" customWidth="1"/>
    <col min="1034" max="1034" width="36.6640625" style="163" customWidth="1"/>
    <col min="1035" max="1280" width="0" style="163" hidden="1"/>
    <col min="1281" max="1289" width="10" style="163" customWidth="1"/>
    <col min="1290" max="1290" width="36.6640625" style="163" customWidth="1"/>
    <col min="1291" max="1536" width="0" style="163" hidden="1"/>
    <col min="1537" max="1545" width="10" style="163" customWidth="1"/>
    <col min="1546" max="1546" width="36.6640625" style="163" customWidth="1"/>
    <col min="1547" max="1792" width="0" style="163" hidden="1"/>
    <col min="1793" max="1801" width="10" style="163" customWidth="1"/>
    <col min="1802" max="1802" width="36.6640625" style="163" customWidth="1"/>
    <col min="1803" max="2048" width="0" style="163" hidden="1"/>
    <col min="2049" max="2057" width="10" style="163" customWidth="1"/>
    <col min="2058" max="2058" width="36.6640625" style="163" customWidth="1"/>
    <col min="2059" max="2304" width="0" style="163" hidden="1"/>
    <col min="2305" max="2313" width="10" style="163" customWidth="1"/>
    <col min="2314" max="2314" width="36.6640625" style="163" customWidth="1"/>
    <col min="2315" max="2560" width="0" style="163" hidden="1"/>
    <col min="2561" max="2569" width="10" style="163" customWidth="1"/>
    <col min="2570" max="2570" width="36.6640625" style="163" customWidth="1"/>
    <col min="2571" max="2816" width="0" style="163" hidden="1"/>
    <col min="2817" max="2825" width="10" style="163" customWidth="1"/>
    <col min="2826" max="2826" width="36.6640625" style="163" customWidth="1"/>
    <col min="2827" max="3072" width="0" style="163" hidden="1"/>
    <col min="3073" max="3081" width="10" style="163" customWidth="1"/>
    <col min="3082" max="3082" width="36.6640625" style="163" customWidth="1"/>
    <col min="3083" max="3328" width="0" style="163" hidden="1"/>
    <col min="3329" max="3337" width="10" style="163" customWidth="1"/>
    <col min="3338" max="3338" width="36.6640625" style="163" customWidth="1"/>
    <col min="3339" max="3584" width="0" style="163" hidden="1"/>
    <col min="3585" max="3593" width="10" style="163" customWidth="1"/>
    <col min="3594" max="3594" width="36.6640625" style="163" customWidth="1"/>
    <col min="3595" max="3840" width="0" style="163" hidden="1"/>
    <col min="3841" max="3849" width="10" style="163" customWidth="1"/>
    <col min="3850" max="3850" width="36.6640625" style="163" customWidth="1"/>
    <col min="3851" max="4096" width="0" style="163" hidden="1"/>
    <col min="4097" max="4105" width="10" style="163" customWidth="1"/>
    <col min="4106" max="4106" width="36.6640625" style="163" customWidth="1"/>
    <col min="4107" max="4352" width="0" style="163" hidden="1"/>
    <col min="4353" max="4361" width="10" style="163" customWidth="1"/>
    <col min="4362" max="4362" width="36.6640625" style="163" customWidth="1"/>
    <col min="4363" max="4608" width="0" style="163" hidden="1"/>
    <col min="4609" max="4617" width="10" style="163" customWidth="1"/>
    <col min="4618" max="4618" width="36.6640625" style="163" customWidth="1"/>
    <col min="4619" max="4864" width="0" style="163" hidden="1"/>
    <col min="4865" max="4873" width="10" style="163" customWidth="1"/>
    <col min="4874" max="4874" width="36.6640625" style="163" customWidth="1"/>
    <col min="4875" max="5120" width="0" style="163" hidden="1"/>
    <col min="5121" max="5129" width="10" style="163" customWidth="1"/>
    <col min="5130" max="5130" width="36.6640625" style="163" customWidth="1"/>
    <col min="5131" max="5376" width="0" style="163" hidden="1"/>
    <col min="5377" max="5385" width="10" style="163" customWidth="1"/>
    <col min="5386" max="5386" width="36.6640625" style="163" customWidth="1"/>
    <col min="5387" max="5632" width="0" style="163" hidden="1"/>
    <col min="5633" max="5641" width="10" style="163" customWidth="1"/>
    <col min="5642" max="5642" width="36.6640625" style="163" customWidth="1"/>
    <col min="5643" max="5888" width="0" style="163" hidden="1"/>
    <col min="5889" max="5897" width="10" style="163" customWidth="1"/>
    <col min="5898" max="5898" width="36.6640625" style="163" customWidth="1"/>
    <col min="5899" max="6144" width="0" style="163" hidden="1"/>
    <col min="6145" max="6153" width="10" style="163" customWidth="1"/>
    <col min="6154" max="6154" width="36.6640625" style="163" customWidth="1"/>
    <col min="6155" max="6400" width="0" style="163" hidden="1"/>
    <col min="6401" max="6409" width="10" style="163" customWidth="1"/>
    <col min="6410" max="6410" width="36.6640625" style="163" customWidth="1"/>
    <col min="6411" max="6656" width="0" style="163" hidden="1"/>
    <col min="6657" max="6665" width="10" style="163" customWidth="1"/>
    <col min="6666" max="6666" width="36.6640625" style="163" customWidth="1"/>
    <col min="6667" max="6912" width="0" style="163" hidden="1"/>
    <col min="6913" max="6921" width="10" style="163" customWidth="1"/>
    <col min="6922" max="6922" width="36.6640625" style="163" customWidth="1"/>
    <col min="6923" max="7168" width="0" style="163" hidden="1"/>
    <col min="7169" max="7177" width="10" style="163" customWidth="1"/>
    <col min="7178" max="7178" width="36.6640625" style="163" customWidth="1"/>
    <col min="7179" max="7424" width="0" style="163" hidden="1"/>
    <col min="7425" max="7433" width="10" style="163" customWidth="1"/>
    <col min="7434" max="7434" width="36.6640625" style="163" customWidth="1"/>
    <col min="7435" max="7680" width="0" style="163" hidden="1"/>
    <col min="7681" max="7689" width="10" style="163" customWidth="1"/>
    <col min="7690" max="7690" width="36.6640625" style="163" customWidth="1"/>
    <col min="7691" max="7936" width="0" style="163" hidden="1"/>
    <col min="7937" max="7945" width="10" style="163" customWidth="1"/>
    <col min="7946" max="7946" width="36.6640625" style="163" customWidth="1"/>
    <col min="7947" max="8192" width="0" style="163" hidden="1"/>
    <col min="8193" max="8201" width="10" style="163" customWidth="1"/>
    <col min="8202" max="8202" width="36.6640625" style="163" customWidth="1"/>
    <col min="8203" max="8448" width="0" style="163" hidden="1"/>
    <col min="8449" max="8457" width="10" style="163" customWidth="1"/>
    <col min="8458" max="8458" width="36.6640625" style="163" customWidth="1"/>
    <col min="8459" max="8704" width="0" style="163" hidden="1"/>
    <col min="8705" max="8713" width="10" style="163" customWidth="1"/>
    <col min="8714" max="8714" width="36.6640625" style="163" customWidth="1"/>
    <col min="8715" max="8960" width="0" style="163" hidden="1"/>
    <col min="8961" max="8969" width="10" style="163" customWidth="1"/>
    <col min="8970" max="8970" width="36.6640625" style="163" customWidth="1"/>
    <col min="8971" max="9216" width="0" style="163" hidden="1"/>
    <col min="9217" max="9225" width="10" style="163" customWidth="1"/>
    <col min="9226" max="9226" width="36.6640625" style="163" customWidth="1"/>
    <col min="9227" max="9472" width="0" style="163" hidden="1"/>
    <col min="9473" max="9481" width="10" style="163" customWidth="1"/>
    <col min="9482" max="9482" width="36.6640625" style="163" customWidth="1"/>
    <col min="9483" max="9728" width="0" style="163" hidden="1"/>
    <col min="9729" max="9737" width="10" style="163" customWidth="1"/>
    <col min="9738" max="9738" width="36.6640625" style="163" customWidth="1"/>
    <col min="9739" max="9984" width="0" style="163" hidden="1"/>
    <col min="9985" max="9993" width="10" style="163" customWidth="1"/>
    <col min="9994" max="9994" width="36.6640625" style="163" customWidth="1"/>
    <col min="9995" max="10240" width="0" style="163" hidden="1"/>
    <col min="10241" max="10249" width="10" style="163" customWidth="1"/>
    <col min="10250" max="10250" width="36.6640625" style="163" customWidth="1"/>
    <col min="10251" max="10496" width="0" style="163" hidden="1"/>
    <col min="10497" max="10505" width="10" style="163" customWidth="1"/>
    <col min="10506" max="10506" width="36.6640625" style="163" customWidth="1"/>
    <col min="10507" max="10752" width="0" style="163" hidden="1"/>
    <col min="10753" max="10761" width="10" style="163" customWidth="1"/>
    <col min="10762" max="10762" width="36.6640625" style="163" customWidth="1"/>
    <col min="10763" max="11008" width="0" style="163" hidden="1"/>
    <col min="11009" max="11017" width="10" style="163" customWidth="1"/>
    <col min="11018" max="11018" width="36.6640625" style="163" customWidth="1"/>
    <col min="11019" max="11264" width="0" style="163" hidden="1"/>
    <col min="11265" max="11273" width="10" style="163" customWidth="1"/>
    <col min="11274" max="11274" width="36.6640625" style="163" customWidth="1"/>
    <col min="11275" max="11520" width="0" style="163" hidden="1"/>
    <col min="11521" max="11529" width="10" style="163" customWidth="1"/>
    <col min="11530" max="11530" width="36.6640625" style="163" customWidth="1"/>
    <col min="11531" max="11776" width="0" style="163" hidden="1"/>
    <col min="11777" max="11785" width="10" style="163" customWidth="1"/>
    <col min="11786" max="11786" width="36.6640625" style="163" customWidth="1"/>
    <col min="11787" max="12032" width="0" style="163" hidden="1"/>
    <col min="12033" max="12041" width="10" style="163" customWidth="1"/>
    <col min="12042" max="12042" width="36.6640625" style="163" customWidth="1"/>
    <col min="12043" max="12288" width="0" style="163" hidden="1"/>
    <col min="12289" max="12297" width="10" style="163" customWidth="1"/>
    <col min="12298" max="12298" width="36.6640625" style="163" customWidth="1"/>
    <col min="12299" max="12544" width="0" style="163" hidden="1"/>
    <col min="12545" max="12553" width="10" style="163" customWidth="1"/>
    <col min="12554" max="12554" width="36.6640625" style="163" customWidth="1"/>
    <col min="12555" max="12800" width="0" style="163" hidden="1"/>
    <col min="12801" max="12809" width="10" style="163" customWidth="1"/>
    <col min="12810" max="12810" width="36.6640625" style="163" customWidth="1"/>
    <col min="12811" max="13056" width="0" style="163" hidden="1"/>
    <col min="13057" max="13065" width="10" style="163" customWidth="1"/>
    <col min="13066" max="13066" width="36.6640625" style="163" customWidth="1"/>
    <col min="13067" max="13312" width="0" style="163" hidden="1"/>
    <col min="13313" max="13321" width="10" style="163" customWidth="1"/>
    <col min="13322" max="13322" width="36.6640625" style="163" customWidth="1"/>
    <col min="13323" max="13568" width="0" style="163" hidden="1"/>
    <col min="13569" max="13577" width="10" style="163" customWidth="1"/>
    <col min="13578" max="13578" width="36.6640625" style="163" customWidth="1"/>
    <col min="13579" max="13824" width="0" style="163" hidden="1"/>
    <col min="13825" max="13833" width="10" style="163" customWidth="1"/>
    <col min="13834" max="13834" width="36.6640625" style="163" customWidth="1"/>
    <col min="13835" max="14080" width="0" style="163" hidden="1"/>
    <col min="14081" max="14089" width="10" style="163" customWidth="1"/>
    <col min="14090" max="14090" width="36.6640625" style="163" customWidth="1"/>
    <col min="14091" max="14336" width="0" style="163" hidden="1"/>
    <col min="14337" max="14345" width="10" style="163" customWidth="1"/>
    <col min="14346" max="14346" width="36.6640625" style="163" customWidth="1"/>
    <col min="14347" max="14592" width="0" style="163" hidden="1"/>
    <col min="14593" max="14601" width="10" style="163" customWidth="1"/>
    <col min="14602" max="14602" width="36.6640625" style="163" customWidth="1"/>
    <col min="14603" max="14848" width="0" style="163" hidden="1"/>
    <col min="14849" max="14857" width="10" style="163" customWidth="1"/>
    <col min="14858" max="14858" width="36.6640625" style="163" customWidth="1"/>
    <col min="14859" max="15104" width="0" style="163" hidden="1"/>
    <col min="15105" max="15113" width="10" style="163" customWidth="1"/>
    <col min="15114" max="15114" width="36.6640625" style="163" customWidth="1"/>
    <col min="15115" max="15360" width="0" style="163" hidden="1"/>
    <col min="15361" max="15369" width="10" style="163" customWidth="1"/>
    <col min="15370" max="15370" width="36.6640625" style="163" customWidth="1"/>
    <col min="15371" max="15616" width="0" style="163" hidden="1"/>
    <col min="15617" max="15625" width="10" style="163" customWidth="1"/>
    <col min="15626" max="15626" width="36.6640625" style="163" customWidth="1"/>
    <col min="15627" max="15872" width="0" style="163" hidden="1"/>
    <col min="15873" max="15881" width="10" style="163" customWidth="1"/>
    <col min="15882" max="15882" width="36.6640625" style="163" customWidth="1"/>
    <col min="15883" max="16128" width="0" style="163" hidden="1"/>
    <col min="16129" max="16137" width="10" style="163" customWidth="1"/>
    <col min="16138" max="16138" width="36.6640625" style="163" customWidth="1"/>
    <col min="16139" max="16384" width="0" style="163" hidden="1"/>
  </cols>
  <sheetData>
    <row r="1" s="163" customFormat="1" ht="27" customHeight="1" x14ac:dyDescent="0.15"/>
    <row r="2" s="163" customFormat="1" ht="24.75" customHeight="1" x14ac:dyDescent="0.15"/>
    <row r="3" s="163" customFormat="1" ht="13" x14ac:dyDescent="0.15"/>
    <row r="4" s="163" customFormat="1" ht="13" x14ac:dyDescent="0.15"/>
    <row r="5" s="163" customFormat="1" ht="13" x14ac:dyDescent="0.15"/>
    <row r="6" s="163" customFormat="1" ht="13" x14ac:dyDescent="0.15"/>
    <row r="7" s="163" customFormat="1" ht="13" x14ac:dyDescent="0.15"/>
    <row r="8" s="163" customFormat="1" ht="13" x14ac:dyDescent="0.15"/>
    <row r="9" s="163" customFormat="1" ht="13" x14ac:dyDescent="0.15"/>
    <row r="10" s="163" customFormat="1" ht="13" x14ac:dyDescent="0.15"/>
    <row r="11" s="163" customFormat="1" ht="13" x14ac:dyDescent="0.15"/>
    <row r="12" s="163" customFormat="1" ht="13" x14ac:dyDescent="0.15"/>
    <row r="13" s="163" customFormat="1" ht="13" x14ac:dyDescent="0.15"/>
    <row r="14" s="163" customFormat="1" ht="13" x14ac:dyDescent="0.15"/>
    <row r="15" s="163" customFormat="1" ht="13" x14ac:dyDescent="0.15"/>
    <row r="16" s="163" customFormat="1" ht="13" x14ac:dyDescent="0.15"/>
    <row r="17" s="163" customFormat="1" ht="13" x14ac:dyDescent="0.15"/>
    <row r="18" s="163" customFormat="1" ht="13" x14ac:dyDescent="0.15"/>
    <row r="19" s="163" customFormat="1" ht="18.75" customHeight="1" x14ac:dyDescent="0.15"/>
    <row r="20" s="163" customFormat="1" ht="13" x14ac:dyDescent="0.15"/>
    <row r="21" s="163" customFormat="1" ht="13" x14ac:dyDescent="0.15"/>
    <row r="22" s="163" customFormat="1" ht="111.75" customHeight="1" x14ac:dyDescent="0.15"/>
  </sheetData>
  <sheetProtection algorithmName="SHA-512" hashValue="KpyXl1otEDIXl3iQDyMp+CHNCJJ/nzIgc2zWD2TD0vpv8nRcPos3411hDaErVHV6LRnT5SA/exwAhSXLXRTmZw==" saltValue="HKta7hKzd1vszn98UgEHXw==" spinCount="100000" sheet="1" objects="1" scenarios="1" selectLockedCells="1" selectUnlockedCells="1"/>
  <pageMargins left="0.75" right="0.75" top="1" bottom="1" header="0" footer="0"/>
  <headerFooter alignWithMargins="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787011-6AA5-664F-8E34-5B98E740DDD6}">
  <dimension ref="A1:A22"/>
  <sheetViews>
    <sheetView showGridLines="0" zoomScale="164" workbookViewId="0"/>
  </sheetViews>
  <sheetFormatPr baseColWidth="10" defaultColWidth="0" defaultRowHeight="12.75" customHeight="1" zeroHeight="1" x14ac:dyDescent="0.15"/>
  <cols>
    <col min="1" max="1" width="12" style="163" customWidth="1"/>
    <col min="2" max="9" width="10" style="163" customWidth="1"/>
    <col min="10" max="10" width="38.6640625" style="163" customWidth="1"/>
    <col min="11" max="256" width="0" style="163" hidden="1"/>
    <col min="257" max="257" width="12" style="163" customWidth="1"/>
    <col min="258" max="265" width="10" style="163" customWidth="1"/>
    <col min="266" max="266" width="38.6640625" style="163" customWidth="1"/>
    <col min="267" max="512" width="0" style="163" hidden="1"/>
    <col min="513" max="513" width="12" style="163" customWidth="1"/>
    <col min="514" max="521" width="10" style="163" customWidth="1"/>
    <col min="522" max="522" width="38.6640625" style="163" customWidth="1"/>
    <col min="523" max="768" width="0" style="163" hidden="1"/>
    <col min="769" max="769" width="12" style="163" customWidth="1"/>
    <col min="770" max="777" width="10" style="163" customWidth="1"/>
    <col min="778" max="778" width="38.6640625" style="163" customWidth="1"/>
    <col min="779" max="1024" width="0" style="163" hidden="1"/>
    <col min="1025" max="1025" width="12" style="163" customWidth="1"/>
    <col min="1026" max="1033" width="10" style="163" customWidth="1"/>
    <col min="1034" max="1034" width="38.6640625" style="163" customWidth="1"/>
    <col min="1035" max="1280" width="0" style="163" hidden="1"/>
    <col min="1281" max="1281" width="12" style="163" customWidth="1"/>
    <col min="1282" max="1289" width="10" style="163" customWidth="1"/>
    <col min="1290" max="1290" width="38.6640625" style="163" customWidth="1"/>
    <col min="1291" max="1536" width="0" style="163" hidden="1"/>
    <col min="1537" max="1537" width="12" style="163" customWidth="1"/>
    <col min="1538" max="1545" width="10" style="163" customWidth="1"/>
    <col min="1546" max="1546" width="38.6640625" style="163" customWidth="1"/>
    <col min="1547" max="1792" width="0" style="163" hidden="1"/>
    <col min="1793" max="1793" width="12" style="163" customWidth="1"/>
    <col min="1794" max="1801" width="10" style="163" customWidth="1"/>
    <col min="1802" max="1802" width="38.6640625" style="163" customWidth="1"/>
    <col min="1803" max="2048" width="0" style="163" hidden="1"/>
    <col min="2049" max="2049" width="12" style="163" customWidth="1"/>
    <col min="2050" max="2057" width="10" style="163" customWidth="1"/>
    <col min="2058" max="2058" width="38.6640625" style="163" customWidth="1"/>
    <col min="2059" max="2304" width="0" style="163" hidden="1"/>
    <col min="2305" max="2305" width="12" style="163" customWidth="1"/>
    <col min="2306" max="2313" width="10" style="163" customWidth="1"/>
    <col min="2314" max="2314" width="38.6640625" style="163" customWidth="1"/>
    <col min="2315" max="2560" width="0" style="163" hidden="1"/>
    <col min="2561" max="2561" width="12" style="163" customWidth="1"/>
    <col min="2562" max="2569" width="10" style="163" customWidth="1"/>
    <col min="2570" max="2570" width="38.6640625" style="163" customWidth="1"/>
    <col min="2571" max="2816" width="0" style="163" hidden="1"/>
    <col min="2817" max="2817" width="12" style="163" customWidth="1"/>
    <col min="2818" max="2825" width="10" style="163" customWidth="1"/>
    <col min="2826" max="2826" width="38.6640625" style="163" customWidth="1"/>
    <col min="2827" max="3072" width="0" style="163" hidden="1"/>
    <col min="3073" max="3073" width="12" style="163" customWidth="1"/>
    <col min="3074" max="3081" width="10" style="163" customWidth="1"/>
    <col min="3082" max="3082" width="38.6640625" style="163" customWidth="1"/>
    <col min="3083" max="3328" width="0" style="163" hidden="1"/>
    <col min="3329" max="3329" width="12" style="163" customWidth="1"/>
    <col min="3330" max="3337" width="10" style="163" customWidth="1"/>
    <col min="3338" max="3338" width="38.6640625" style="163" customWidth="1"/>
    <col min="3339" max="3584" width="0" style="163" hidden="1"/>
    <col min="3585" max="3585" width="12" style="163" customWidth="1"/>
    <col min="3586" max="3593" width="10" style="163" customWidth="1"/>
    <col min="3594" max="3594" width="38.6640625" style="163" customWidth="1"/>
    <col min="3595" max="3840" width="0" style="163" hidden="1"/>
    <col min="3841" max="3841" width="12" style="163" customWidth="1"/>
    <col min="3842" max="3849" width="10" style="163" customWidth="1"/>
    <col min="3850" max="3850" width="38.6640625" style="163" customWidth="1"/>
    <col min="3851" max="4096" width="0" style="163" hidden="1"/>
    <col min="4097" max="4097" width="12" style="163" customWidth="1"/>
    <col min="4098" max="4105" width="10" style="163" customWidth="1"/>
    <col min="4106" max="4106" width="38.6640625" style="163" customWidth="1"/>
    <col min="4107" max="4352" width="0" style="163" hidden="1"/>
    <col min="4353" max="4353" width="12" style="163" customWidth="1"/>
    <col min="4354" max="4361" width="10" style="163" customWidth="1"/>
    <col min="4362" max="4362" width="38.6640625" style="163" customWidth="1"/>
    <col min="4363" max="4608" width="0" style="163" hidden="1"/>
    <col min="4609" max="4609" width="12" style="163" customWidth="1"/>
    <col min="4610" max="4617" width="10" style="163" customWidth="1"/>
    <col min="4618" max="4618" width="38.6640625" style="163" customWidth="1"/>
    <col min="4619" max="4864" width="0" style="163" hidden="1"/>
    <col min="4865" max="4865" width="12" style="163" customWidth="1"/>
    <col min="4866" max="4873" width="10" style="163" customWidth="1"/>
    <col min="4874" max="4874" width="38.6640625" style="163" customWidth="1"/>
    <col min="4875" max="5120" width="0" style="163" hidden="1"/>
    <col min="5121" max="5121" width="12" style="163" customWidth="1"/>
    <col min="5122" max="5129" width="10" style="163" customWidth="1"/>
    <col min="5130" max="5130" width="38.6640625" style="163" customWidth="1"/>
    <col min="5131" max="5376" width="0" style="163" hidden="1"/>
    <col min="5377" max="5377" width="12" style="163" customWidth="1"/>
    <col min="5378" max="5385" width="10" style="163" customWidth="1"/>
    <col min="5386" max="5386" width="38.6640625" style="163" customWidth="1"/>
    <col min="5387" max="5632" width="0" style="163" hidden="1"/>
    <col min="5633" max="5633" width="12" style="163" customWidth="1"/>
    <col min="5634" max="5641" width="10" style="163" customWidth="1"/>
    <col min="5642" max="5642" width="38.6640625" style="163" customWidth="1"/>
    <col min="5643" max="5888" width="0" style="163" hidden="1"/>
    <col min="5889" max="5889" width="12" style="163" customWidth="1"/>
    <col min="5890" max="5897" width="10" style="163" customWidth="1"/>
    <col min="5898" max="5898" width="38.6640625" style="163" customWidth="1"/>
    <col min="5899" max="6144" width="0" style="163" hidden="1"/>
    <col min="6145" max="6145" width="12" style="163" customWidth="1"/>
    <col min="6146" max="6153" width="10" style="163" customWidth="1"/>
    <col min="6154" max="6154" width="38.6640625" style="163" customWidth="1"/>
    <col min="6155" max="6400" width="0" style="163" hidden="1"/>
    <col min="6401" max="6401" width="12" style="163" customWidth="1"/>
    <col min="6402" max="6409" width="10" style="163" customWidth="1"/>
    <col min="6410" max="6410" width="38.6640625" style="163" customWidth="1"/>
    <col min="6411" max="6656" width="0" style="163" hidden="1"/>
    <col min="6657" max="6657" width="12" style="163" customWidth="1"/>
    <col min="6658" max="6665" width="10" style="163" customWidth="1"/>
    <col min="6666" max="6666" width="38.6640625" style="163" customWidth="1"/>
    <col min="6667" max="6912" width="0" style="163" hidden="1"/>
    <col min="6913" max="6913" width="12" style="163" customWidth="1"/>
    <col min="6914" max="6921" width="10" style="163" customWidth="1"/>
    <col min="6922" max="6922" width="38.6640625" style="163" customWidth="1"/>
    <col min="6923" max="7168" width="0" style="163" hidden="1"/>
    <col min="7169" max="7169" width="12" style="163" customWidth="1"/>
    <col min="7170" max="7177" width="10" style="163" customWidth="1"/>
    <col min="7178" max="7178" width="38.6640625" style="163" customWidth="1"/>
    <col min="7179" max="7424" width="0" style="163" hidden="1"/>
    <col min="7425" max="7425" width="12" style="163" customWidth="1"/>
    <col min="7426" max="7433" width="10" style="163" customWidth="1"/>
    <col min="7434" max="7434" width="38.6640625" style="163" customWidth="1"/>
    <col min="7435" max="7680" width="0" style="163" hidden="1"/>
    <col min="7681" max="7681" width="12" style="163" customWidth="1"/>
    <col min="7682" max="7689" width="10" style="163" customWidth="1"/>
    <col min="7690" max="7690" width="38.6640625" style="163" customWidth="1"/>
    <col min="7691" max="7936" width="0" style="163" hidden="1"/>
    <col min="7937" max="7937" width="12" style="163" customWidth="1"/>
    <col min="7938" max="7945" width="10" style="163" customWidth="1"/>
    <col min="7946" max="7946" width="38.6640625" style="163" customWidth="1"/>
    <col min="7947" max="8192" width="0" style="163" hidden="1"/>
    <col min="8193" max="8193" width="12" style="163" customWidth="1"/>
    <col min="8194" max="8201" width="10" style="163" customWidth="1"/>
    <col min="8202" max="8202" width="38.6640625" style="163" customWidth="1"/>
    <col min="8203" max="8448" width="0" style="163" hidden="1"/>
    <col min="8449" max="8449" width="12" style="163" customWidth="1"/>
    <col min="8450" max="8457" width="10" style="163" customWidth="1"/>
    <col min="8458" max="8458" width="38.6640625" style="163" customWidth="1"/>
    <col min="8459" max="8704" width="0" style="163" hidden="1"/>
    <col min="8705" max="8705" width="12" style="163" customWidth="1"/>
    <col min="8706" max="8713" width="10" style="163" customWidth="1"/>
    <col min="8714" max="8714" width="38.6640625" style="163" customWidth="1"/>
    <col min="8715" max="8960" width="0" style="163" hidden="1"/>
    <col min="8961" max="8961" width="12" style="163" customWidth="1"/>
    <col min="8962" max="8969" width="10" style="163" customWidth="1"/>
    <col min="8970" max="8970" width="38.6640625" style="163" customWidth="1"/>
    <col min="8971" max="9216" width="0" style="163" hidden="1"/>
    <col min="9217" max="9217" width="12" style="163" customWidth="1"/>
    <col min="9218" max="9225" width="10" style="163" customWidth="1"/>
    <col min="9226" max="9226" width="38.6640625" style="163" customWidth="1"/>
    <col min="9227" max="9472" width="0" style="163" hidden="1"/>
    <col min="9473" max="9473" width="12" style="163" customWidth="1"/>
    <col min="9474" max="9481" width="10" style="163" customWidth="1"/>
    <col min="9482" max="9482" width="38.6640625" style="163" customWidth="1"/>
    <col min="9483" max="9728" width="0" style="163" hidden="1"/>
    <col min="9729" max="9729" width="12" style="163" customWidth="1"/>
    <col min="9730" max="9737" width="10" style="163" customWidth="1"/>
    <col min="9738" max="9738" width="38.6640625" style="163" customWidth="1"/>
    <col min="9739" max="9984" width="0" style="163" hidden="1"/>
    <col min="9985" max="9985" width="12" style="163" customWidth="1"/>
    <col min="9986" max="9993" width="10" style="163" customWidth="1"/>
    <col min="9994" max="9994" width="38.6640625" style="163" customWidth="1"/>
    <col min="9995" max="10240" width="0" style="163" hidden="1"/>
    <col min="10241" max="10241" width="12" style="163" customWidth="1"/>
    <col min="10242" max="10249" width="10" style="163" customWidth="1"/>
    <col min="10250" max="10250" width="38.6640625" style="163" customWidth="1"/>
    <col min="10251" max="10496" width="0" style="163" hidden="1"/>
    <col min="10497" max="10497" width="12" style="163" customWidth="1"/>
    <col min="10498" max="10505" width="10" style="163" customWidth="1"/>
    <col min="10506" max="10506" width="38.6640625" style="163" customWidth="1"/>
    <col min="10507" max="10752" width="0" style="163" hidden="1"/>
    <col min="10753" max="10753" width="12" style="163" customWidth="1"/>
    <col min="10754" max="10761" width="10" style="163" customWidth="1"/>
    <col min="10762" max="10762" width="38.6640625" style="163" customWidth="1"/>
    <col min="10763" max="11008" width="0" style="163" hidden="1"/>
    <col min="11009" max="11009" width="12" style="163" customWidth="1"/>
    <col min="11010" max="11017" width="10" style="163" customWidth="1"/>
    <col min="11018" max="11018" width="38.6640625" style="163" customWidth="1"/>
    <col min="11019" max="11264" width="0" style="163" hidden="1"/>
    <col min="11265" max="11265" width="12" style="163" customWidth="1"/>
    <col min="11266" max="11273" width="10" style="163" customWidth="1"/>
    <col min="11274" max="11274" width="38.6640625" style="163" customWidth="1"/>
    <col min="11275" max="11520" width="0" style="163" hidden="1"/>
    <col min="11521" max="11521" width="12" style="163" customWidth="1"/>
    <col min="11522" max="11529" width="10" style="163" customWidth="1"/>
    <col min="11530" max="11530" width="38.6640625" style="163" customWidth="1"/>
    <col min="11531" max="11776" width="0" style="163" hidden="1"/>
    <col min="11777" max="11777" width="12" style="163" customWidth="1"/>
    <col min="11778" max="11785" width="10" style="163" customWidth="1"/>
    <col min="11786" max="11786" width="38.6640625" style="163" customWidth="1"/>
    <col min="11787" max="12032" width="0" style="163" hidden="1"/>
    <col min="12033" max="12033" width="12" style="163" customWidth="1"/>
    <col min="12034" max="12041" width="10" style="163" customWidth="1"/>
    <col min="12042" max="12042" width="38.6640625" style="163" customWidth="1"/>
    <col min="12043" max="12288" width="0" style="163" hidden="1"/>
    <col min="12289" max="12289" width="12" style="163" customWidth="1"/>
    <col min="12290" max="12297" width="10" style="163" customWidth="1"/>
    <col min="12298" max="12298" width="38.6640625" style="163" customWidth="1"/>
    <col min="12299" max="12544" width="0" style="163" hidden="1"/>
    <col min="12545" max="12545" width="12" style="163" customWidth="1"/>
    <col min="12546" max="12553" width="10" style="163" customWidth="1"/>
    <col min="12554" max="12554" width="38.6640625" style="163" customWidth="1"/>
    <col min="12555" max="12800" width="0" style="163" hidden="1"/>
    <col min="12801" max="12801" width="12" style="163" customWidth="1"/>
    <col min="12802" max="12809" width="10" style="163" customWidth="1"/>
    <col min="12810" max="12810" width="38.6640625" style="163" customWidth="1"/>
    <col min="12811" max="13056" width="0" style="163" hidden="1"/>
    <col min="13057" max="13057" width="12" style="163" customWidth="1"/>
    <col min="13058" max="13065" width="10" style="163" customWidth="1"/>
    <col min="13066" max="13066" width="38.6640625" style="163" customWidth="1"/>
    <col min="13067" max="13312" width="0" style="163" hidden="1"/>
    <col min="13313" max="13313" width="12" style="163" customWidth="1"/>
    <col min="13314" max="13321" width="10" style="163" customWidth="1"/>
    <col min="13322" max="13322" width="38.6640625" style="163" customWidth="1"/>
    <col min="13323" max="13568" width="0" style="163" hidden="1"/>
    <col min="13569" max="13569" width="12" style="163" customWidth="1"/>
    <col min="13570" max="13577" width="10" style="163" customWidth="1"/>
    <col min="13578" max="13578" width="38.6640625" style="163" customWidth="1"/>
    <col min="13579" max="13824" width="0" style="163" hidden="1"/>
    <col min="13825" max="13825" width="12" style="163" customWidth="1"/>
    <col min="13826" max="13833" width="10" style="163" customWidth="1"/>
    <col min="13834" max="13834" width="38.6640625" style="163" customWidth="1"/>
    <col min="13835" max="14080" width="0" style="163" hidden="1"/>
    <col min="14081" max="14081" width="12" style="163" customWidth="1"/>
    <col min="14082" max="14089" width="10" style="163" customWidth="1"/>
    <col min="14090" max="14090" width="38.6640625" style="163" customWidth="1"/>
    <col min="14091" max="14336" width="0" style="163" hidden="1"/>
    <col min="14337" max="14337" width="12" style="163" customWidth="1"/>
    <col min="14338" max="14345" width="10" style="163" customWidth="1"/>
    <col min="14346" max="14346" width="38.6640625" style="163" customWidth="1"/>
    <col min="14347" max="14592" width="0" style="163" hidden="1"/>
    <col min="14593" max="14593" width="12" style="163" customWidth="1"/>
    <col min="14594" max="14601" width="10" style="163" customWidth="1"/>
    <col min="14602" max="14602" width="38.6640625" style="163" customWidth="1"/>
    <col min="14603" max="14848" width="0" style="163" hidden="1"/>
    <col min="14849" max="14849" width="12" style="163" customWidth="1"/>
    <col min="14850" max="14857" width="10" style="163" customWidth="1"/>
    <col min="14858" max="14858" width="38.6640625" style="163" customWidth="1"/>
    <col min="14859" max="15104" width="0" style="163" hidden="1"/>
    <col min="15105" max="15105" width="12" style="163" customWidth="1"/>
    <col min="15106" max="15113" width="10" style="163" customWidth="1"/>
    <col min="15114" max="15114" width="38.6640625" style="163" customWidth="1"/>
    <col min="15115" max="15360" width="0" style="163" hidden="1"/>
    <col min="15361" max="15361" width="12" style="163" customWidth="1"/>
    <col min="15362" max="15369" width="10" style="163" customWidth="1"/>
    <col min="15370" max="15370" width="38.6640625" style="163" customWidth="1"/>
    <col min="15371" max="15616" width="0" style="163" hidden="1"/>
    <col min="15617" max="15617" width="12" style="163" customWidth="1"/>
    <col min="15618" max="15625" width="10" style="163" customWidth="1"/>
    <col min="15626" max="15626" width="38.6640625" style="163" customWidth="1"/>
    <col min="15627" max="15872" width="0" style="163" hidden="1"/>
    <col min="15873" max="15873" width="12" style="163" customWidth="1"/>
    <col min="15874" max="15881" width="10" style="163" customWidth="1"/>
    <col min="15882" max="15882" width="38.6640625" style="163" customWidth="1"/>
    <col min="15883" max="16128" width="0" style="163" hidden="1"/>
    <col min="16129" max="16129" width="12" style="163" customWidth="1"/>
    <col min="16130" max="16137" width="10" style="163" customWidth="1"/>
    <col min="16138" max="16138" width="38.6640625" style="163" customWidth="1"/>
    <col min="16139" max="16384" width="0" style="163" hidden="1"/>
  </cols>
  <sheetData>
    <row r="1" s="163" customFormat="1" ht="26.25" customHeight="1" x14ac:dyDescent="0.15"/>
    <row r="2" s="163" customFormat="1" ht="13" x14ac:dyDescent="0.15"/>
    <row r="3" s="163" customFormat="1" ht="13" x14ac:dyDescent="0.15"/>
    <row r="4" s="163" customFormat="1" ht="13" x14ac:dyDescent="0.15"/>
    <row r="5" s="163" customFormat="1" ht="13" x14ac:dyDescent="0.15"/>
    <row r="6" s="163" customFormat="1" ht="13" x14ac:dyDescent="0.15"/>
    <row r="7" s="163" customFormat="1" ht="31.5" customHeight="1" x14ac:dyDescent="0.15"/>
    <row r="8" s="163" customFormat="1" ht="13" x14ac:dyDescent="0.15"/>
    <row r="9" s="163" customFormat="1" ht="13" x14ac:dyDescent="0.15"/>
    <row r="10" s="163" customFormat="1" ht="13" x14ac:dyDescent="0.15"/>
    <row r="11" s="163" customFormat="1" ht="13" x14ac:dyDescent="0.15"/>
    <row r="12" s="163" customFormat="1" ht="13" x14ac:dyDescent="0.15"/>
    <row r="13" s="163" customFormat="1" ht="13" x14ac:dyDescent="0.15"/>
    <row r="14" s="163" customFormat="1" ht="13" x14ac:dyDescent="0.15"/>
    <row r="15" s="163" customFormat="1" ht="13" x14ac:dyDescent="0.15"/>
    <row r="16" s="163" customFormat="1" ht="18.75" customHeight="1" x14ac:dyDescent="0.15"/>
    <row r="17" s="163" customFormat="1" ht="13" x14ac:dyDescent="0.15"/>
    <row r="18" s="163" customFormat="1" ht="13" x14ac:dyDescent="0.15"/>
    <row r="19" s="163" customFormat="1" ht="13" x14ac:dyDescent="0.15"/>
    <row r="20" s="163" customFormat="1" ht="13" x14ac:dyDescent="0.15"/>
    <row r="21" s="163" customFormat="1" ht="13" x14ac:dyDescent="0.15"/>
    <row r="22" s="163" customFormat="1" ht="124.5" customHeight="1" x14ac:dyDescent="0.15"/>
  </sheetData>
  <sheetProtection algorithmName="SHA-512" hashValue="xU/o8YjAhpAdoImzY/KQlvDtXQS70hwQW68cyIBwJQFmwTnsdMGthqO5a55RcIzdNNHS+6A6h2WwEOPV6TdMdQ==" saltValue="fTG1fOFM+kUqAFqM5ukQYQ==" spinCount="100000" sheet="1" objects="1" scenarios="1" selectLockedCells="1" selectUnlockedCells="1"/>
  <pageMargins left="0.75" right="0.75" top="1" bottom="1" header="0" footer="0"/>
  <headerFooter alignWithMargins="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CEBBEC-51AA-1546-AB16-C86A9E6FF8EE}">
  <sheetPr>
    <tabColor theme="4" tint="0.79998168889431442"/>
  </sheetPr>
  <dimension ref="B1:G43"/>
  <sheetViews>
    <sheetView topLeftCell="B40" zoomScale="139" zoomScaleNormal="60" workbookViewId="0">
      <selection activeCell="G49" sqref="G49"/>
    </sheetView>
  </sheetViews>
  <sheetFormatPr baseColWidth="10" defaultColWidth="7.1640625" defaultRowHeight="14" x14ac:dyDescent="0.2"/>
  <cols>
    <col min="1" max="1" width="4.33203125" style="409" customWidth="1"/>
    <col min="2" max="3" width="28.5" style="409" customWidth="1"/>
    <col min="4" max="4" width="28.83203125" style="409" customWidth="1"/>
    <col min="5" max="5" width="43" style="409" customWidth="1"/>
    <col min="6" max="6" width="18.33203125" style="409" customWidth="1"/>
    <col min="7" max="7" width="67.5" style="409" customWidth="1"/>
    <col min="8" max="16384" width="7.1640625" style="409"/>
  </cols>
  <sheetData>
    <row r="1" spans="2:7" ht="15" thickBot="1" x14ac:dyDescent="0.25"/>
    <row r="2" spans="2:7" x14ac:dyDescent="0.2">
      <c r="B2" s="467"/>
      <c r="C2" s="470" t="s">
        <v>384</v>
      </c>
      <c r="D2" s="471"/>
      <c r="E2" s="471"/>
      <c r="F2" s="471"/>
      <c r="G2" s="471"/>
    </row>
    <row r="3" spans="2:7" x14ac:dyDescent="0.2">
      <c r="B3" s="468"/>
      <c r="C3" s="472"/>
      <c r="D3" s="473"/>
      <c r="E3" s="473"/>
      <c r="F3" s="473"/>
      <c r="G3" s="473"/>
    </row>
    <row r="4" spans="2:7" x14ac:dyDescent="0.2">
      <c r="B4" s="468"/>
      <c r="C4" s="472"/>
      <c r="D4" s="473"/>
      <c r="E4" s="473"/>
      <c r="F4" s="473"/>
      <c r="G4" s="473"/>
    </row>
    <row r="5" spans="2:7" x14ac:dyDescent="0.2">
      <c r="B5" s="468"/>
      <c r="C5" s="472"/>
      <c r="D5" s="473"/>
      <c r="E5" s="473"/>
      <c r="F5" s="473"/>
      <c r="G5" s="473"/>
    </row>
    <row r="6" spans="2:7" ht="15" thickBot="1" x14ac:dyDescent="0.25">
      <c r="B6" s="469"/>
      <c r="C6" s="474"/>
      <c r="D6" s="475"/>
      <c r="E6" s="475"/>
      <c r="F6" s="475"/>
      <c r="G6" s="475"/>
    </row>
    <row r="8" spans="2:7" x14ac:dyDescent="0.2">
      <c r="B8" s="410"/>
      <c r="C8" s="411"/>
      <c r="D8" s="411"/>
      <c r="E8" s="411"/>
      <c r="F8" s="411"/>
      <c r="G8" s="411"/>
    </row>
    <row r="9" spans="2:7" s="425" customFormat="1" x14ac:dyDescent="0.2">
      <c r="B9" s="465" t="s">
        <v>300</v>
      </c>
      <c r="C9" s="465" t="s">
        <v>299</v>
      </c>
      <c r="D9" s="476" t="s">
        <v>298</v>
      </c>
      <c r="E9" s="465" t="s">
        <v>153</v>
      </c>
      <c r="F9" s="465" t="s">
        <v>297</v>
      </c>
      <c r="G9" s="465" t="s">
        <v>296</v>
      </c>
    </row>
    <row r="10" spans="2:7" s="425" customFormat="1" x14ac:dyDescent="0.2">
      <c r="B10" s="465"/>
      <c r="C10" s="465"/>
      <c r="D10" s="465"/>
      <c r="E10" s="465"/>
      <c r="F10" s="465"/>
      <c r="G10" s="465"/>
    </row>
    <row r="11" spans="2:7" s="425" customFormat="1" x14ac:dyDescent="0.2">
      <c r="B11" s="465"/>
      <c r="C11" s="465"/>
      <c r="D11" s="465"/>
      <c r="E11" s="465"/>
      <c r="F11" s="465"/>
      <c r="G11" s="465"/>
    </row>
    <row r="12" spans="2:7" s="425" customFormat="1" x14ac:dyDescent="0.2">
      <c r="B12" s="466"/>
      <c r="C12" s="466"/>
      <c r="D12" s="466"/>
      <c r="E12" s="466"/>
      <c r="F12" s="466"/>
      <c r="G12" s="466"/>
    </row>
    <row r="13" spans="2:7" ht="16" x14ac:dyDescent="0.2">
      <c r="B13" s="460" t="s">
        <v>291</v>
      </c>
      <c r="C13" s="461" t="s">
        <v>256</v>
      </c>
      <c r="D13" s="463" t="s">
        <v>290</v>
      </c>
      <c r="E13" s="140" t="s">
        <v>187</v>
      </c>
      <c r="F13" s="457" t="s">
        <v>238</v>
      </c>
      <c r="G13" s="463" t="s">
        <v>401</v>
      </c>
    </row>
    <row r="14" spans="2:7" ht="16" x14ac:dyDescent="0.2">
      <c r="B14" s="460"/>
      <c r="C14" s="462"/>
      <c r="D14" s="463"/>
      <c r="E14" s="140" t="s">
        <v>188</v>
      </c>
      <c r="F14" s="458"/>
      <c r="G14" s="463"/>
    </row>
    <row r="15" spans="2:7" ht="16" x14ac:dyDescent="0.2">
      <c r="B15" s="460"/>
      <c r="C15" s="462"/>
      <c r="D15" s="463"/>
      <c r="E15" s="140" t="s">
        <v>189</v>
      </c>
      <c r="F15" s="458"/>
      <c r="G15" s="463"/>
    </row>
    <row r="16" spans="2:7" ht="16" x14ac:dyDescent="0.2">
      <c r="B16" s="460"/>
      <c r="C16" s="462"/>
      <c r="D16" s="463"/>
      <c r="E16" s="140" t="s">
        <v>190</v>
      </c>
      <c r="F16" s="458"/>
      <c r="G16" s="463"/>
    </row>
    <row r="17" spans="2:7" ht="16" x14ac:dyDescent="0.2">
      <c r="B17" s="460"/>
      <c r="C17" s="462"/>
      <c r="D17" s="463"/>
      <c r="E17" s="140" t="s">
        <v>192</v>
      </c>
      <c r="F17" s="458"/>
      <c r="G17" s="463"/>
    </row>
    <row r="18" spans="2:7" ht="16" x14ac:dyDescent="0.2">
      <c r="B18" s="460"/>
      <c r="C18" s="462"/>
      <c r="D18" s="463"/>
      <c r="E18" s="140" t="s">
        <v>39</v>
      </c>
      <c r="F18" s="458"/>
      <c r="G18" s="463"/>
    </row>
    <row r="19" spans="2:7" ht="45" x14ac:dyDescent="0.2">
      <c r="B19" s="460"/>
      <c r="C19" s="462"/>
      <c r="D19" s="463"/>
      <c r="E19" s="140" t="s">
        <v>43</v>
      </c>
      <c r="F19" s="412" t="s">
        <v>238</v>
      </c>
      <c r="G19" s="463"/>
    </row>
    <row r="20" spans="2:7" ht="45" x14ac:dyDescent="0.2">
      <c r="B20" s="460"/>
      <c r="C20" s="462"/>
      <c r="D20" s="463"/>
      <c r="E20" s="424" t="s">
        <v>198</v>
      </c>
      <c r="F20" s="412" t="s">
        <v>239</v>
      </c>
      <c r="G20" s="463"/>
    </row>
    <row r="21" spans="2:7" ht="45" x14ac:dyDescent="0.2">
      <c r="B21" s="460"/>
      <c r="C21" s="462"/>
      <c r="D21" s="463"/>
      <c r="E21" s="424" t="s">
        <v>45</v>
      </c>
      <c r="F21" s="412" t="s">
        <v>240</v>
      </c>
      <c r="G21" s="463"/>
    </row>
    <row r="22" spans="2:7" ht="16" x14ac:dyDescent="0.2">
      <c r="B22" s="460"/>
      <c r="C22" s="462"/>
      <c r="D22" s="463"/>
      <c r="E22" s="140" t="s">
        <v>242</v>
      </c>
      <c r="F22" s="423" t="s">
        <v>243</v>
      </c>
      <c r="G22" s="463"/>
    </row>
    <row r="23" spans="2:7" ht="120" x14ac:dyDescent="0.2">
      <c r="B23" s="464" t="s">
        <v>303</v>
      </c>
      <c r="C23" s="456" t="s">
        <v>266</v>
      </c>
      <c r="D23" s="457" t="s">
        <v>395</v>
      </c>
      <c r="E23" s="407" t="s">
        <v>223</v>
      </c>
      <c r="F23" s="358" t="s">
        <v>168</v>
      </c>
      <c r="G23" s="360" t="s">
        <v>302</v>
      </c>
    </row>
    <row r="24" spans="2:7" ht="105" x14ac:dyDescent="0.2">
      <c r="B24" s="464"/>
      <c r="C24" s="456"/>
      <c r="D24" s="458"/>
      <c r="E24" s="414" t="s">
        <v>134</v>
      </c>
      <c r="F24" s="358" t="s">
        <v>173</v>
      </c>
      <c r="G24" s="360" t="s">
        <v>388</v>
      </c>
    </row>
    <row r="25" spans="2:7" ht="90" x14ac:dyDescent="0.2">
      <c r="B25" s="464"/>
      <c r="C25" s="456"/>
      <c r="D25" s="458"/>
      <c r="E25" s="406" t="s">
        <v>135</v>
      </c>
      <c r="F25" s="415" t="s">
        <v>172</v>
      </c>
      <c r="G25" s="360" t="s">
        <v>301</v>
      </c>
    </row>
    <row r="26" spans="2:7" ht="90" x14ac:dyDescent="0.2">
      <c r="B26" s="464"/>
      <c r="C26" s="456"/>
      <c r="D26" s="458"/>
      <c r="E26" s="406" t="s">
        <v>136</v>
      </c>
      <c r="F26" s="415" t="s">
        <v>172</v>
      </c>
      <c r="G26" s="360" t="s">
        <v>301</v>
      </c>
    </row>
    <row r="27" spans="2:7" ht="75" x14ac:dyDescent="0.2">
      <c r="B27" s="464"/>
      <c r="C27" s="408" t="s">
        <v>263</v>
      </c>
      <c r="D27" s="408" t="s">
        <v>396</v>
      </c>
      <c r="E27" s="406" t="s">
        <v>268</v>
      </c>
      <c r="F27" s="406" t="s">
        <v>269</v>
      </c>
      <c r="G27" s="406" t="s">
        <v>397</v>
      </c>
    </row>
    <row r="28" spans="2:7" ht="30" x14ac:dyDescent="0.2">
      <c r="B28" s="450" t="s">
        <v>351</v>
      </c>
      <c r="C28" s="450" t="s">
        <v>350</v>
      </c>
      <c r="D28" s="452" t="s">
        <v>398</v>
      </c>
      <c r="E28" s="408" t="s">
        <v>137</v>
      </c>
      <c r="F28" s="404" t="s">
        <v>165</v>
      </c>
      <c r="G28" s="457" t="s">
        <v>400</v>
      </c>
    </row>
    <row r="29" spans="2:7" ht="30" x14ac:dyDescent="0.2">
      <c r="B29" s="450"/>
      <c r="C29" s="450"/>
      <c r="D29" s="453"/>
      <c r="E29" s="408" t="s">
        <v>138</v>
      </c>
      <c r="F29" s="404" t="s">
        <v>165</v>
      </c>
      <c r="G29" s="458"/>
    </row>
    <row r="30" spans="2:7" ht="45" x14ac:dyDescent="0.2">
      <c r="B30" s="450"/>
      <c r="C30" s="450"/>
      <c r="D30" s="453"/>
      <c r="E30" s="416" t="s">
        <v>139</v>
      </c>
      <c r="F30" s="404" t="s">
        <v>249</v>
      </c>
      <c r="G30" s="458"/>
    </row>
    <row r="31" spans="2:7" ht="30" x14ac:dyDescent="0.2">
      <c r="B31" s="450"/>
      <c r="C31" s="450"/>
      <c r="D31" s="453"/>
      <c r="E31" s="416" t="s">
        <v>149</v>
      </c>
      <c r="F31" s="404" t="s">
        <v>273</v>
      </c>
      <c r="G31" s="458"/>
    </row>
    <row r="32" spans="2:7" ht="15" x14ac:dyDescent="0.2">
      <c r="B32" s="450"/>
      <c r="C32" s="450"/>
      <c r="D32" s="453"/>
      <c r="E32" s="416" t="s">
        <v>146</v>
      </c>
      <c r="F32" s="404"/>
      <c r="G32" s="458"/>
    </row>
    <row r="33" spans="2:7" ht="15" x14ac:dyDescent="0.2">
      <c r="B33" s="450"/>
      <c r="C33" s="450"/>
      <c r="D33" s="453"/>
      <c r="E33" s="416" t="s">
        <v>147</v>
      </c>
      <c r="F33" s="404" t="s">
        <v>245</v>
      </c>
      <c r="G33" s="458"/>
    </row>
    <row r="34" spans="2:7" ht="15" x14ac:dyDescent="0.2">
      <c r="B34" s="450"/>
      <c r="C34" s="450"/>
      <c r="D34" s="453"/>
      <c r="E34" s="416" t="s">
        <v>148</v>
      </c>
      <c r="F34" s="404"/>
      <c r="G34" s="458"/>
    </row>
    <row r="35" spans="2:7" ht="15" x14ac:dyDescent="0.2">
      <c r="B35" s="450"/>
      <c r="C35" s="450"/>
      <c r="D35" s="453"/>
      <c r="E35" s="416" t="s">
        <v>206</v>
      </c>
      <c r="F35" s="404">
        <v>0</v>
      </c>
      <c r="G35" s="458"/>
    </row>
    <row r="36" spans="2:7" ht="15" x14ac:dyDescent="0.2">
      <c r="B36" s="450"/>
      <c r="C36" s="450"/>
      <c r="D36" s="453"/>
      <c r="E36" s="416" t="s">
        <v>216</v>
      </c>
      <c r="F36" s="404">
        <v>1</v>
      </c>
      <c r="G36" s="459" t="s">
        <v>402</v>
      </c>
    </row>
    <row r="37" spans="2:7" ht="30" x14ac:dyDescent="0.2">
      <c r="B37" s="450"/>
      <c r="C37" s="450"/>
      <c r="D37" s="454"/>
      <c r="E37" s="416" t="s">
        <v>252</v>
      </c>
      <c r="F37" s="404">
        <v>1</v>
      </c>
      <c r="G37" s="459"/>
    </row>
    <row r="38" spans="2:7" ht="314" x14ac:dyDescent="0.2">
      <c r="B38" s="455" t="s">
        <v>368</v>
      </c>
      <c r="C38" s="456" t="s">
        <v>257</v>
      </c>
      <c r="D38" s="413" t="s">
        <v>367</v>
      </c>
      <c r="E38" s="406" t="s">
        <v>366</v>
      </c>
      <c r="F38" s="417" t="s">
        <v>213</v>
      </c>
      <c r="G38" s="309" t="s">
        <v>403</v>
      </c>
    </row>
    <row r="39" spans="2:7" ht="165" x14ac:dyDescent="0.2">
      <c r="B39" s="455"/>
      <c r="C39" s="456"/>
      <c r="D39" s="413" t="s">
        <v>365</v>
      </c>
      <c r="E39" s="418" t="s">
        <v>364</v>
      </c>
      <c r="F39" s="419" t="s">
        <v>213</v>
      </c>
      <c r="G39" s="309" t="s">
        <v>363</v>
      </c>
    </row>
    <row r="40" spans="2:7" ht="75" x14ac:dyDescent="0.2">
      <c r="B40" s="455"/>
      <c r="C40" s="456"/>
      <c r="D40" s="420" t="s">
        <v>362</v>
      </c>
      <c r="E40" s="406" t="s">
        <v>391</v>
      </c>
      <c r="F40" s="417" t="s">
        <v>361</v>
      </c>
      <c r="G40" s="309" t="s">
        <v>360</v>
      </c>
    </row>
    <row r="41" spans="2:7" ht="90" x14ac:dyDescent="0.2">
      <c r="B41" s="455"/>
      <c r="C41" s="456"/>
      <c r="D41" s="413" t="s">
        <v>359</v>
      </c>
      <c r="E41" s="406" t="s">
        <v>358</v>
      </c>
      <c r="F41" s="421">
        <v>1</v>
      </c>
      <c r="G41" s="309" t="s">
        <v>357</v>
      </c>
    </row>
    <row r="42" spans="2:7" ht="75" x14ac:dyDescent="0.2">
      <c r="B42" s="449" t="s">
        <v>394</v>
      </c>
      <c r="C42" s="449" t="s">
        <v>393</v>
      </c>
      <c r="D42" s="450" t="s">
        <v>399</v>
      </c>
      <c r="E42" s="408" t="s">
        <v>381</v>
      </c>
      <c r="F42" s="422" t="s">
        <v>386</v>
      </c>
      <c r="G42" s="360" t="s">
        <v>404</v>
      </c>
    </row>
    <row r="43" spans="2:7" ht="240" x14ac:dyDescent="0.2">
      <c r="B43" s="449"/>
      <c r="C43" s="449"/>
      <c r="D43" s="451"/>
      <c r="E43" s="408" t="s">
        <v>414</v>
      </c>
      <c r="F43" s="405" t="s">
        <v>415</v>
      </c>
      <c r="G43" s="360" t="s">
        <v>416</v>
      </c>
    </row>
  </sheetData>
  <sheetProtection algorithmName="SHA-512" hashValue="ZuVIXnang9jpm4b6k7FWDxWz+vRtiR4pvs8e10o/UjLRWB5fGv3srx7tQMyRYzFue6OQkcyz7K6RTKqqwJoF5w==" saltValue="Dpv5rtfTCpskCOqmeK9q0Q==" spinCount="100000" sheet="1" objects="1" scenarios="1" selectLockedCells="1" selectUnlockedCells="1"/>
  <mergeCells count="26">
    <mergeCell ref="G9:G12"/>
    <mergeCell ref="B2:B6"/>
    <mergeCell ref="C2:G6"/>
    <mergeCell ref="B9:B12"/>
    <mergeCell ref="C9:C12"/>
    <mergeCell ref="D9:D12"/>
    <mergeCell ref="E9:E12"/>
    <mergeCell ref="F9:F12"/>
    <mergeCell ref="G28:G35"/>
    <mergeCell ref="G36:G37"/>
    <mergeCell ref="B13:B22"/>
    <mergeCell ref="C13:C22"/>
    <mergeCell ref="D13:D22"/>
    <mergeCell ref="F13:F18"/>
    <mergeCell ref="G13:G22"/>
    <mergeCell ref="B23:B27"/>
    <mergeCell ref="C23:C26"/>
    <mergeCell ref="D23:D26"/>
    <mergeCell ref="B28:B37"/>
    <mergeCell ref="C28:C37"/>
    <mergeCell ref="B42:B43"/>
    <mergeCell ref="C42:C43"/>
    <mergeCell ref="D42:D43"/>
    <mergeCell ref="D28:D37"/>
    <mergeCell ref="B38:B41"/>
    <mergeCell ref="C38:C41"/>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B53BEE-27E5-2540-A781-49079A161BB9}">
  <dimension ref="A1:L45"/>
  <sheetViews>
    <sheetView showGridLines="0" topLeftCell="A9" zoomScale="136" workbookViewId="0">
      <selection activeCell="K15" sqref="K15"/>
    </sheetView>
  </sheetViews>
  <sheetFormatPr baseColWidth="10" defaultColWidth="0" defaultRowHeight="0" customHeight="1" zeroHeight="1" x14ac:dyDescent="0.15"/>
  <cols>
    <col min="1" max="1" width="15.6640625" style="164" customWidth="1"/>
    <col min="2" max="2" width="37.83203125" style="165" customWidth="1"/>
    <col min="3" max="6" width="19.1640625" style="165" customWidth="1"/>
    <col min="7" max="7" width="15.6640625" style="165" customWidth="1"/>
    <col min="8" max="8" width="17" style="165" customWidth="1"/>
    <col min="9" max="9" width="18.1640625" style="164" customWidth="1"/>
    <col min="10" max="10" width="7.33203125" style="164" hidden="1" customWidth="1"/>
    <col min="11" max="11" width="12.83203125" style="165" customWidth="1"/>
    <col min="12" max="12" width="6.6640625" style="165" customWidth="1"/>
    <col min="13" max="260" width="0" style="164" hidden="1"/>
    <col min="261" max="261" width="15.6640625" style="164" customWidth="1"/>
    <col min="262" max="262" width="19.1640625" style="164" customWidth="1"/>
    <col min="263" max="263" width="14.33203125" style="164" customWidth="1"/>
    <col min="264" max="264" width="17" style="164" customWidth="1"/>
    <col min="265" max="265" width="18.1640625" style="164" customWidth="1"/>
    <col min="266" max="266" width="7" style="164" customWidth="1"/>
    <col min="267" max="267" width="12.83203125" style="164" customWidth="1"/>
    <col min="268" max="268" width="6.6640625" style="164" customWidth="1"/>
    <col min="269" max="516" width="0" style="164" hidden="1"/>
    <col min="517" max="517" width="15.6640625" style="164" customWidth="1"/>
    <col min="518" max="518" width="19.1640625" style="164" customWidth="1"/>
    <col min="519" max="519" width="14.33203125" style="164" customWidth="1"/>
    <col min="520" max="520" width="17" style="164" customWidth="1"/>
    <col min="521" max="521" width="18.1640625" style="164" customWidth="1"/>
    <col min="522" max="522" width="7" style="164" customWidth="1"/>
    <col min="523" max="523" width="12.83203125" style="164" customWidth="1"/>
    <col min="524" max="524" width="6.6640625" style="164" customWidth="1"/>
    <col min="525" max="772" width="0" style="164" hidden="1"/>
    <col min="773" max="773" width="15.6640625" style="164" customWidth="1"/>
    <col min="774" max="774" width="19.1640625" style="164" customWidth="1"/>
    <col min="775" max="775" width="14.33203125" style="164" customWidth="1"/>
    <col min="776" max="776" width="17" style="164" customWidth="1"/>
    <col min="777" max="777" width="18.1640625" style="164" customWidth="1"/>
    <col min="778" max="778" width="7" style="164" customWidth="1"/>
    <col min="779" max="779" width="12.83203125" style="164" customWidth="1"/>
    <col min="780" max="780" width="6.6640625" style="164" customWidth="1"/>
    <col min="781" max="1028" width="0" style="164" hidden="1"/>
    <col min="1029" max="1029" width="15.6640625" style="164" customWidth="1"/>
    <col min="1030" max="1030" width="19.1640625" style="164" customWidth="1"/>
    <col min="1031" max="1031" width="14.33203125" style="164" customWidth="1"/>
    <col min="1032" max="1032" width="17" style="164" customWidth="1"/>
    <col min="1033" max="1033" width="18.1640625" style="164" customWidth="1"/>
    <col min="1034" max="1034" width="7" style="164" customWidth="1"/>
    <col min="1035" max="1035" width="12.83203125" style="164" customWidth="1"/>
    <col min="1036" max="1036" width="6.6640625" style="164" customWidth="1"/>
    <col min="1037" max="1284" width="0" style="164" hidden="1"/>
    <col min="1285" max="1285" width="15.6640625" style="164" customWidth="1"/>
    <col min="1286" max="1286" width="19.1640625" style="164" customWidth="1"/>
    <col min="1287" max="1287" width="14.33203125" style="164" customWidth="1"/>
    <col min="1288" max="1288" width="17" style="164" customWidth="1"/>
    <col min="1289" max="1289" width="18.1640625" style="164" customWidth="1"/>
    <col min="1290" max="1290" width="7" style="164" customWidth="1"/>
    <col min="1291" max="1291" width="12.83203125" style="164" customWidth="1"/>
    <col min="1292" max="1292" width="6.6640625" style="164" customWidth="1"/>
    <col min="1293" max="1540" width="0" style="164" hidden="1"/>
    <col min="1541" max="1541" width="15.6640625" style="164" customWidth="1"/>
    <col min="1542" max="1542" width="19.1640625" style="164" customWidth="1"/>
    <col min="1543" max="1543" width="14.33203125" style="164" customWidth="1"/>
    <col min="1544" max="1544" width="17" style="164" customWidth="1"/>
    <col min="1545" max="1545" width="18.1640625" style="164" customWidth="1"/>
    <col min="1546" max="1546" width="7" style="164" customWidth="1"/>
    <col min="1547" max="1547" width="12.83203125" style="164" customWidth="1"/>
    <col min="1548" max="1548" width="6.6640625" style="164" customWidth="1"/>
    <col min="1549" max="1796" width="0" style="164" hidden="1"/>
    <col min="1797" max="1797" width="15.6640625" style="164" customWidth="1"/>
    <col min="1798" max="1798" width="19.1640625" style="164" customWidth="1"/>
    <col min="1799" max="1799" width="14.33203125" style="164" customWidth="1"/>
    <col min="1800" max="1800" width="17" style="164" customWidth="1"/>
    <col min="1801" max="1801" width="18.1640625" style="164" customWidth="1"/>
    <col min="1802" max="1802" width="7" style="164" customWidth="1"/>
    <col min="1803" max="1803" width="12.83203125" style="164" customWidth="1"/>
    <col min="1804" max="1804" width="6.6640625" style="164" customWidth="1"/>
    <col min="1805" max="2052" width="0" style="164" hidden="1"/>
    <col min="2053" max="2053" width="15.6640625" style="164" customWidth="1"/>
    <col min="2054" max="2054" width="19.1640625" style="164" customWidth="1"/>
    <col min="2055" max="2055" width="14.33203125" style="164" customWidth="1"/>
    <col min="2056" max="2056" width="17" style="164" customWidth="1"/>
    <col min="2057" max="2057" width="18.1640625" style="164" customWidth="1"/>
    <col min="2058" max="2058" width="7" style="164" customWidth="1"/>
    <col min="2059" max="2059" width="12.83203125" style="164" customWidth="1"/>
    <col min="2060" max="2060" width="6.6640625" style="164" customWidth="1"/>
    <col min="2061" max="2308" width="0" style="164" hidden="1"/>
    <col min="2309" max="2309" width="15.6640625" style="164" customWidth="1"/>
    <col min="2310" max="2310" width="19.1640625" style="164" customWidth="1"/>
    <col min="2311" max="2311" width="14.33203125" style="164" customWidth="1"/>
    <col min="2312" max="2312" width="17" style="164" customWidth="1"/>
    <col min="2313" max="2313" width="18.1640625" style="164" customWidth="1"/>
    <col min="2314" max="2314" width="7" style="164" customWidth="1"/>
    <col min="2315" max="2315" width="12.83203125" style="164" customWidth="1"/>
    <col min="2316" max="2316" width="6.6640625" style="164" customWidth="1"/>
    <col min="2317" max="2564" width="0" style="164" hidden="1"/>
    <col min="2565" max="2565" width="15.6640625" style="164" customWidth="1"/>
    <col min="2566" max="2566" width="19.1640625" style="164" customWidth="1"/>
    <col min="2567" max="2567" width="14.33203125" style="164" customWidth="1"/>
    <col min="2568" max="2568" width="17" style="164" customWidth="1"/>
    <col min="2569" max="2569" width="18.1640625" style="164" customWidth="1"/>
    <col min="2570" max="2570" width="7" style="164" customWidth="1"/>
    <col min="2571" max="2571" width="12.83203125" style="164" customWidth="1"/>
    <col min="2572" max="2572" width="6.6640625" style="164" customWidth="1"/>
    <col min="2573" max="2820" width="0" style="164" hidden="1"/>
    <col min="2821" max="2821" width="15.6640625" style="164" customWidth="1"/>
    <col min="2822" max="2822" width="19.1640625" style="164" customWidth="1"/>
    <col min="2823" max="2823" width="14.33203125" style="164" customWidth="1"/>
    <col min="2824" max="2824" width="17" style="164" customWidth="1"/>
    <col min="2825" max="2825" width="18.1640625" style="164" customWidth="1"/>
    <col min="2826" max="2826" width="7" style="164" customWidth="1"/>
    <col min="2827" max="2827" width="12.83203125" style="164" customWidth="1"/>
    <col min="2828" max="2828" width="6.6640625" style="164" customWidth="1"/>
    <col min="2829" max="3076" width="0" style="164" hidden="1"/>
    <col min="3077" max="3077" width="15.6640625" style="164" customWidth="1"/>
    <col min="3078" max="3078" width="19.1640625" style="164" customWidth="1"/>
    <col min="3079" max="3079" width="14.33203125" style="164" customWidth="1"/>
    <col min="3080" max="3080" width="17" style="164" customWidth="1"/>
    <col min="3081" max="3081" width="18.1640625" style="164" customWidth="1"/>
    <col min="3082" max="3082" width="7" style="164" customWidth="1"/>
    <col min="3083" max="3083" width="12.83203125" style="164" customWidth="1"/>
    <col min="3084" max="3084" width="6.6640625" style="164" customWidth="1"/>
    <col min="3085" max="3332" width="0" style="164" hidden="1"/>
    <col min="3333" max="3333" width="15.6640625" style="164" customWidth="1"/>
    <col min="3334" max="3334" width="19.1640625" style="164" customWidth="1"/>
    <col min="3335" max="3335" width="14.33203125" style="164" customWidth="1"/>
    <col min="3336" max="3336" width="17" style="164" customWidth="1"/>
    <col min="3337" max="3337" width="18.1640625" style="164" customWidth="1"/>
    <col min="3338" max="3338" width="7" style="164" customWidth="1"/>
    <col min="3339" max="3339" width="12.83203125" style="164" customWidth="1"/>
    <col min="3340" max="3340" width="6.6640625" style="164" customWidth="1"/>
    <col min="3341" max="3588" width="0" style="164" hidden="1"/>
    <col min="3589" max="3589" width="15.6640625" style="164" customWidth="1"/>
    <col min="3590" max="3590" width="19.1640625" style="164" customWidth="1"/>
    <col min="3591" max="3591" width="14.33203125" style="164" customWidth="1"/>
    <col min="3592" max="3592" width="17" style="164" customWidth="1"/>
    <col min="3593" max="3593" width="18.1640625" style="164" customWidth="1"/>
    <col min="3594" max="3594" width="7" style="164" customWidth="1"/>
    <col min="3595" max="3595" width="12.83203125" style="164" customWidth="1"/>
    <col min="3596" max="3596" width="6.6640625" style="164" customWidth="1"/>
    <col min="3597" max="3844" width="0" style="164" hidden="1"/>
    <col min="3845" max="3845" width="15.6640625" style="164" customWidth="1"/>
    <col min="3846" max="3846" width="19.1640625" style="164" customWidth="1"/>
    <col min="3847" max="3847" width="14.33203125" style="164" customWidth="1"/>
    <col min="3848" max="3848" width="17" style="164" customWidth="1"/>
    <col min="3849" max="3849" width="18.1640625" style="164" customWidth="1"/>
    <col min="3850" max="3850" width="7" style="164" customWidth="1"/>
    <col min="3851" max="3851" width="12.83203125" style="164" customWidth="1"/>
    <col min="3852" max="3852" width="6.6640625" style="164" customWidth="1"/>
    <col min="3853" max="4100" width="0" style="164" hidden="1"/>
    <col min="4101" max="4101" width="15.6640625" style="164" customWidth="1"/>
    <col min="4102" max="4102" width="19.1640625" style="164" customWidth="1"/>
    <col min="4103" max="4103" width="14.33203125" style="164" customWidth="1"/>
    <col min="4104" max="4104" width="17" style="164" customWidth="1"/>
    <col min="4105" max="4105" width="18.1640625" style="164" customWidth="1"/>
    <col min="4106" max="4106" width="7" style="164" customWidth="1"/>
    <col min="4107" max="4107" width="12.83203125" style="164" customWidth="1"/>
    <col min="4108" max="4108" width="6.6640625" style="164" customWidth="1"/>
    <col min="4109" max="4356" width="0" style="164" hidden="1"/>
    <col min="4357" max="4357" width="15.6640625" style="164" customWidth="1"/>
    <col min="4358" max="4358" width="19.1640625" style="164" customWidth="1"/>
    <col min="4359" max="4359" width="14.33203125" style="164" customWidth="1"/>
    <col min="4360" max="4360" width="17" style="164" customWidth="1"/>
    <col min="4361" max="4361" width="18.1640625" style="164" customWidth="1"/>
    <col min="4362" max="4362" width="7" style="164" customWidth="1"/>
    <col min="4363" max="4363" width="12.83203125" style="164" customWidth="1"/>
    <col min="4364" max="4364" width="6.6640625" style="164" customWidth="1"/>
    <col min="4365" max="4612" width="0" style="164" hidden="1"/>
    <col min="4613" max="4613" width="15.6640625" style="164" customWidth="1"/>
    <col min="4614" max="4614" width="19.1640625" style="164" customWidth="1"/>
    <col min="4615" max="4615" width="14.33203125" style="164" customWidth="1"/>
    <col min="4616" max="4616" width="17" style="164" customWidth="1"/>
    <col min="4617" max="4617" width="18.1640625" style="164" customWidth="1"/>
    <col min="4618" max="4618" width="7" style="164" customWidth="1"/>
    <col min="4619" max="4619" width="12.83203125" style="164" customWidth="1"/>
    <col min="4620" max="4620" width="6.6640625" style="164" customWidth="1"/>
    <col min="4621" max="4868" width="0" style="164" hidden="1"/>
    <col min="4869" max="4869" width="15.6640625" style="164" customWidth="1"/>
    <col min="4870" max="4870" width="19.1640625" style="164" customWidth="1"/>
    <col min="4871" max="4871" width="14.33203125" style="164" customWidth="1"/>
    <col min="4872" max="4872" width="17" style="164" customWidth="1"/>
    <col min="4873" max="4873" width="18.1640625" style="164" customWidth="1"/>
    <col min="4874" max="4874" width="7" style="164" customWidth="1"/>
    <col min="4875" max="4875" width="12.83203125" style="164" customWidth="1"/>
    <col min="4876" max="4876" width="6.6640625" style="164" customWidth="1"/>
    <col min="4877" max="5124" width="0" style="164" hidden="1"/>
    <col min="5125" max="5125" width="15.6640625" style="164" customWidth="1"/>
    <col min="5126" max="5126" width="19.1640625" style="164" customWidth="1"/>
    <col min="5127" max="5127" width="14.33203125" style="164" customWidth="1"/>
    <col min="5128" max="5128" width="17" style="164" customWidth="1"/>
    <col min="5129" max="5129" width="18.1640625" style="164" customWidth="1"/>
    <col min="5130" max="5130" width="7" style="164" customWidth="1"/>
    <col min="5131" max="5131" width="12.83203125" style="164" customWidth="1"/>
    <col min="5132" max="5132" width="6.6640625" style="164" customWidth="1"/>
    <col min="5133" max="5380" width="0" style="164" hidden="1"/>
    <col min="5381" max="5381" width="15.6640625" style="164" customWidth="1"/>
    <col min="5382" max="5382" width="19.1640625" style="164" customWidth="1"/>
    <col min="5383" max="5383" width="14.33203125" style="164" customWidth="1"/>
    <col min="5384" max="5384" width="17" style="164" customWidth="1"/>
    <col min="5385" max="5385" width="18.1640625" style="164" customWidth="1"/>
    <col min="5386" max="5386" width="7" style="164" customWidth="1"/>
    <col min="5387" max="5387" width="12.83203125" style="164" customWidth="1"/>
    <col min="5388" max="5388" width="6.6640625" style="164" customWidth="1"/>
    <col min="5389" max="5636" width="0" style="164" hidden="1"/>
    <col min="5637" max="5637" width="15.6640625" style="164" customWidth="1"/>
    <col min="5638" max="5638" width="19.1640625" style="164" customWidth="1"/>
    <col min="5639" max="5639" width="14.33203125" style="164" customWidth="1"/>
    <col min="5640" max="5640" width="17" style="164" customWidth="1"/>
    <col min="5641" max="5641" width="18.1640625" style="164" customWidth="1"/>
    <col min="5642" max="5642" width="7" style="164" customWidth="1"/>
    <col min="5643" max="5643" width="12.83203125" style="164" customWidth="1"/>
    <col min="5644" max="5644" width="6.6640625" style="164" customWidth="1"/>
    <col min="5645" max="5892" width="0" style="164" hidden="1"/>
    <col min="5893" max="5893" width="15.6640625" style="164" customWidth="1"/>
    <col min="5894" max="5894" width="19.1640625" style="164" customWidth="1"/>
    <col min="5895" max="5895" width="14.33203125" style="164" customWidth="1"/>
    <col min="5896" max="5896" width="17" style="164" customWidth="1"/>
    <col min="5897" max="5897" width="18.1640625" style="164" customWidth="1"/>
    <col min="5898" max="5898" width="7" style="164" customWidth="1"/>
    <col min="5899" max="5899" width="12.83203125" style="164" customWidth="1"/>
    <col min="5900" max="5900" width="6.6640625" style="164" customWidth="1"/>
    <col min="5901" max="6148" width="0" style="164" hidden="1"/>
    <col min="6149" max="6149" width="15.6640625" style="164" customWidth="1"/>
    <col min="6150" max="6150" width="19.1640625" style="164" customWidth="1"/>
    <col min="6151" max="6151" width="14.33203125" style="164" customWidth="1"/>
    <col min="6152" max="6152" width="17" style="164" customWidth="1"/>
    <col min="6153" max="6153" width="18.1640625" style="164" customWidth="1"/>
    <col min="6154" max="6154" width="7" style="164" customWidth="1"/>
    <col min="6155" max="6155" width="12.83203125" style="164" customWidth="1"/>
    <col min="6156" max="6156" width="6.6640625" style="164" customWidth="1"/>
    <col min="6157" max="6404" width="0" style="164" hidden="1"/>
    <col min="6405" max="6405" width="15.6640625" style="164" customWidth="1"/>
    <col min="6406" max="6406" width="19.1640625" style="164" customWidth="1"/>
    <col min="6407" max="6407" width="14.33203125" style="164" customWidth="1"/>
    <col min="6408" max="6408" width="17" style="164" customWidth="1"/>
    <col min="6409" max="6409" width="18.1640625" style="164" customWidth="1"/>
    <col min="6410" max="6410" width="7" style="164" customWidth="1"/>
    <col min="6411" max="6411" width="12.83203125" style="164" customWidth="1"/>
    <col min="6412" max="6412" width="6.6640625" style="164" customWidth="1"/>
    <col min="6413" max="6660" width="0" style="164" hidden="1"/>
    <col min="6661" max="6661" width="15.6640625" style="164" customWidth="1"/>
    <col min="6662" max="6662" width="19.1640625" style="164" customWidth="1"/>
    <col min="6663" max="6663" width="14.33203125" style="164" customWidth="1"/>
    <col min="6664" max="6664" width="17" style="164" customWidth="1"/>
    <col min="6665" max="6665" width="18.1640625" style="164" customWidth="1"/>
    <col min="6666" max="6666" width="7" style="164" customWidth="1"/>
    <col min="6667" max="6667" width="12.83203125" style="164" customWidth="1"/>
    <col min="6668" max="6668" width="6.6640625" style="164" customWidth="1"/>
    <col min="6669" max="6916" width="0" style="164" hidden="1"/>
    <col min="6917" max="6917" width="15.6640625" style="164" customWidth="1"/>
    <col min="6918" max="6918" width="19.1640625" style="164" customWidth="1"/>
    <col min="6919" max="6919" width="14.33203125" style="164" customWidth="1"/>
    <col min="6920" max="6920" width="17" style="164" customWidth="1"/>
    <col min="6921" max="6921" width="18.1640625" style="164" customWidth="1"/>
    <col min="6922" max="6922" width="7" style="164" customWidth="1"/>
    <col min="6923" max="6923" width="12.83203125" style="164" customWidth="1"/>
    <col min="6924" max="6924" width="6.6640625" style="164" customWidth="1"/>
    <col min="6925" max="7172" width="0" style="164" hidden="1"/>
    <col min="7173" max="7173" width="15.6640625" style="164" customWidth="1"/>
    <col min="7174" max="7174" width="19.1640625" style="164" customWidth="1"/>
    <col min="7175" max="7175" width="14.33203125" style="164" customWidth="1"/>
    <col min="7176" max="7176" width="17" style="164" customWidth="1"/>
    <col min="7177" max="7177" width="18.1640625" style="164" customWidth="1"/>
    <col min="7178" max="7178" width="7" style="164" customWidth="1"/>
    <col min="7179" max="7179" width="12.83203125" style="164" customWidth="1"/>
    <col min="7180" max="7180" width="6.6640625" style="164" customWidth="1"/>
    <col min="7181" max="7428" width="0" style="164" hidden="1"/>
    <col min="7429" max="7429" width="15.6640625" style="164" customWidth="1"/>
    <col min="7430" max="7430" width="19.1640625" style="164" customWidth="1"/>
    <col min="7431" max="7431" width="14.33203125" style="164" customWidth="1"/>
    <col min="7432" max="7432" width="17" style="164" customWidth="1"/>
    <col min="7433" max="7433" width="18.1640625" style="164" customWidth="1"/>
    <col min="7434" max="7434" width="7" style="164" customWidth="1"/>
    <col min="7435" max="7435" width="12.83203125" style="164" customWidth="1"/>
    <col min="7436" max="7436" width="6.6640625" style="164" customWidth="1"/>
    <col min="7437" max="7684" width="0" style="164" hidden="1"/>
    <col min="7685" max="7685" width="15.6640625" style="164" customWidth="1"/>
    <col min="7686" max="7686" width="19.1640625" style="164" customWidth="1"/>
    <col min="7687" max="7687" width="14.33203125" style="164" customWidth="1"/>
    <col min="7688" max="7688" width="17" style="164" customWidth="1"/>
    <col min="7689" max="7689" width="18.1640625" style="164" customWidth="1"/>
    <col min="7690" max="7690" width="7" style="164" customWidth="1"/>
    <col min="7691" max="7691" width="12.83203125" style="164" customWidth="1"/>
    <col min="7692" max="7692" width="6.6640625" style="164" customWidth="1"/>
    <col min="7693" max="7940" width="0" style="164" hidden="1"/>
    <col min="7941" max="7941" width="15.6640625" style="164" customWidth="1"/>
    <col min="7942" max="7942" width="19.1640625" style="164" customWidth="1"/>
    <col min="7943" max="7943" width="14.33203125" style="164" customWidth="1"/>
    <col min="7944" max="7944" width="17" style="164" customWidth="1"/>
    <col min="7945" max="7945" width="18.1640625" style="164" customWidth="1"/>
    <col min="7946" max="7946" width="7" style="164" customWidth="1"/>
    <col min="7947" max="7947" width="12.83203125" style="164" customWidth="1"/>
    <col min="7948" max="7948" width="6.6640625" style="164" customWidth="1"/>
    <col min="7949" max="8196" width="0" style="164" hidden="1"/>
    <col min="8197" max="8197" width="15.6640625" style="164" customWidth="1"/>
    <col min="8198" max="8198" width="19.1640625" style="164" customWidth="1"/>
    <col min="8199" max="8199" width="14.33203125" style="164" customWidth="1"/>
    <col min="8200" max="8200" width="17" style="164" customWidth="1"/>
    <col min="8201" max="8201" width="18.1640625" style="164" customWidth="1"/>
    <col min="8202" max="8202" width="7" style="164" customWidth="1"/>
    <col min="8203" max="8203" width="12.83203125" style="164" customWidth="1"/>
    <col min="8204" max="8204" width="6.6640625" style="164" customWidth="1"/>
    <col min="8205" max="8452" width="0" style="164" hidden="1"/>
    <col min="8453" max="8453" width="15.6640625" style="164" customWidth="1"/>
    <col min="8454" max="8454" width="19.1640625" style="164" customWidth="1"/>
    <col min="8455" max="8455" width="14.33203125" style="164" customWidth="1"/>
    <col min="8456" max="8456" width="17" style="164" customWidth="1"/>
    <col min="8457" max="8457" width="18.1640625" style="164" customWidth="1"/>
    <col min="8458" max="8458" width="7" style="164" customWidth="1"/>
    <col min="8459" max="8459" width="12.83203125" style="164" customWidth="1"/>
    <col min="8460" max="8460" width="6.6640625" style="164" customWidth="1"/>
    <col min="8461" max="8708" width="0" style="164" hidden="1"/>
    <col min="8709" max="8709" width="15.6640625" style="164" customWidth="1"/>
    <col min="8710" max="8710" width="19.1640625" style="164" customWidth="1"/>
    <col min="8711" max="8711" width="14.33203125" style="164" customWidth="1"/>
    <col min="8712" max="8712" width="17" style="164" customWidth="1"/>
    <col min="8713" max="8713" width="18.1640625" style="164" customWidth="1"/>
    <col min="8714" max="8714" width="7" style="164" customWidth="1"/>
    <col min="8715" max="8715" width="12.83203125" style="164" customWidth="1"/>
    <col min="8716" max="8716" width="6.6640625" style="164" customWidth="1"/>
    <col min="8717" max="8964" width="0" style="164" hidden="1"/>
    <col min="8965" max="8965" width="15.6640625" style="164" customWidth="1"/>
    <col min="8966" max="8966" width="19.1640625" style="164" customWidth="1"/>
    <col min="8967" max="8967" width="14.33203125" style="164" customWidth="1"/>
    <col min="8968" max="8968" width="17" style="164" customWidth="1"/>
    <col min="8969" max="8969" width="18.1640625" style="164" customWidth="1"/>
    <col min="8970" max="8970" width="7" style="164" customWidth="1"/>
    <col min="8971" max="8971" width="12.83203125" style="164" customWidth="1"/>
    <col min="8972" max="8972" width="6.6640625" style="164" customWidth="1"/>
    <col min="8973" max="9220" width="0" style="164" hidden="1"/>
    <col min="9221" max="9221" width="15.6640625" style="164" customWidth="1"/>
    <col min="9222" max="9222" width="19.1640625" style="164" customWidth="1"/>
    <col min="9223" max="9223" width="14.33203125" style="164" customWidth="1"/>
    <col min="9224" max="9224" width="17" style="164" customWidth="1"/>
    <col min="9225" max="9225" width="18.1640625" style="164" customWidth="1"/>
    <col min="9226" max="9226" width="7" style="164" customWidth="1"/>
    <col min="9227" max="9227" width="12.83203125" style="164" customWidth="1"/>
    <col min="9228" max="9228" width="6.6640625" style="164" customWidth="1"/>
    <col min="9229" max="9476" width="0" style="164" hidden="1"/>
    <col min="9477" max="9477" width="15.6640625" style="164" customWidth="1"/>
    <col min="9478" max="9478" width="19.1640625" style="164" customWidth="1"/>
    <col min="9479" max="9479" width="14.33203125" style="164" customWidth="1"/>
    <col min="9480" max="9480" width="17" style="164" customWidth="1"/>
    <col min="9481" max="9481" width="18.1640625" style="164" customWidth="1"/>
    <col min="9482" max="9482" width="7" style="164" customWidth="1"/>
    <col min="9483" max="9483" width="12.83203125" style="164" customWidth="1"/>
    <col min="9484" max="9484" width="6.6640625" style="164" customWidth="1"/>
    <col min="9485" max="9732" width="0" style="164" hidden="1"/>
    <col min="9733" max="9733" width="15.6640625" style="164" customWidth="1"/>
    <col min="9734" max="9734" width="19.1640625" style="164" customWidth="1"/>
    <col min="9735" max="9735" width="14.33203125" style="164" customWidth="1"/>
    <col min="9736" max="9736" width="17" style="164" customWidth="1"/>
    <col min="9737" max="9737" width="18.1640625" style="164" customWidth="1"/>
    <col min="9738" max="9738" width="7" style="164" customWidth="1"/>
    <col min="9739" max="9739" width="12.83203125" style="164" customWidth="1"/>
    <col min="9740" max="9740" width="6.6640625" style="164" customWidth="1"/>
    <col min="9741" max="9988" width="0" style="164" hidden="1"/>
    <col min="9989" max="9989" width="15.6640625" style="164" customWidth="1"/>
    <col min="9990" max="9990" width="19.1640625" style="164" customWidth="1"/>
    <col min="9991" max="9991" width="14.33203125" style="164" customWidth="1"/>
    <col min="9992" max="9992" width="17" style="164" customWidth="1"/>
    <col min="9993" max="9993" width="18.1640625" style="164" customWidth="1"/>
    <col min="9994" max="9994" width="7" style="164" customWidth="1"/>
    <col min="9995" max="9995" width="12.83203125" style="164" customWidth="1"/>
    <col min="9996" max="9996" width="6.6640625" style="164" customWidth="1"/>
    <col min="9997" max="10244" width="0" style="164" hidden="1"/>
    <col min="10245" max="10245" width="15.6640625" style="164" customWidth="1"/>
    <col min="10246" max="10246" width="19.1640625" style="164" customWidth="1"/>
    <col min="10247" max="10247" width="14.33203125" style="164" customWidth="1"/>
    <col min="10248" max="10248" width="17" style="164" customWidth="1"/>
    <col min="10249" max="10249" width="18.1640625" style="164" customWidth="1"/>
    <col min="10250" max="10250" width="7" style="164" customWidth="1"/>
    <col min="10251" max="10251" width="12.83203125" style="164" customWidth="1"/>
    <col min="10252" max="10252" width="6.6640625" style="164" customWidth="1"/>
    <col min="10253" max="10500" width="0" style="164" hidden="1"/>
    <col min="10501" max="10501" width="15.6640625" style="164" customWidth="1"/>
    <col min="10502" max="10502" width="19.1640625" style="164" customWidth="1"/>
    <col min="10503" max="10503" width="14.33203125" style="164" customWidth="1"/>
    <col min="10504" max="10504" width="17" style="164" customWidth="1"/>
    <col min="10505" max="10505" width="18.1640625" style="164" customWidth="1"/>
    <col min="10506" max="10506" width="7" style="164" customWidth="1"/>
    <col min="10507" max="10507" width="12.83203125" style="164" customWidth="1"/>
    <col min="10508" max="10508" width="6.6640625" style="164" customWidth="1"/>
    <col min="10509" max="10756" width="0" style="164" hidden="1"/>
    <col min="10757" max="10757" width="15.6640625" style="164" customWidth="1"/>
    <col min="10758" max="10758" width="19.1640625" style="164" customWidth="1"/>
    <col min="10759" max="10759" width="14.33203125" style="164" customWidth="1"/>
    <col min="10760" max="10760" width="17" style="164" customWidth="1"/>
    <col min="10761" max="10761" width="18.1640625" style="164" customWidth="1"/>
    <col min="10762" max="10762" width="7" style="164" customWidth="1"/>
    <col min="10763" max="10763" width="12.83203125" style="164" customWidth="1"/>
    <col min="10764" max="10764" width="6.6640625" style="164" customWidth="1"/>
    <col min="10765" max="11012" width="0" style="164" hidden="1"/>
    <col min="11013" max="11013" width="15.6640625" style="164" customWidth="1"/>
    <col min="11014" max="11014" width="19.1640625" style="164" customWidth="1"/>
    <col min="11015" max="11015" width="14.33203125" style="164" customWidth="1"/>
    <col min="11016" max="11016" width="17" style="164" customWidth="1"/>
    <col min="11017" max="11017" width="18.1640625" style="164" customWidth="1"/>
    <col min="11018" max="11018" width="7" style="164" customWidth="1"/>
    <col min="11019" max="11019" width="12.83203125" style="164" customWidth="1"/>
    <col min="11020" max="11020" width="6.6640625" style="164" customWidth="1"/>
    <col min="11021" max="11268" width="0" style="164" hidden="1"/>
    <col min="11269" max="11269" width="15.6640625" style="164" customWidth="1"/>
    <col min="11270" max="11270" width="19.1640625" style="164" customWidth="1"/>
    <col min="11271" max="11271" width="14.33203125" style="164" customWidth="1"/>
    <col min="11272" max="11272" width="17" style="164" customWidth="1"/>
    <col min="11273" max="11273" width="18.1640625" style="164" customWidth="1"/>
    <col min="11274" max="11274" width="7" style="164" customWidth="1"/>
    <col min="11275" max="11275" width="12.83203125" style="164" customWidth="1"/>
    <col min="11276" max="11276" width="6.6640625" style="164" customWidth="1"/>
    <col min="11277" max="11524" width="0" style="164" hidden="1"/>
    <col min="11525" max="11525" width="15.6640625" style="164" customWidth="1"/>
    <col min="11526" max="11526" width="19.1640625" style="164" customWidth="1"/>
    <col min="11527" max="11527" width="14.33203125" style="164" customWidth="1"/>
    <col min="11528" max="11528" width="17" style="164" customWidth="1"/>
    <col min="11529" max="11529" width="18.1640625" style="164" customWidth="1"/>
    <col min="11530" max="11530" width="7" style="164" customWidth="1"/>
    <col min="11531" max="11531" width="12.83203125" style="164" customWidth="1"/>
    <col min="11532" max="11532" width="6.6640625" style="164" customWidth="1"/>
    <col min="11533" max="11780" width="0" style="164" hidden="1"/>
    <col min="11781" max="11781" width="15.6640625" style="164" customWidth="1"/>
    <col min="11782" max="11782" width="19.1640625" style="164" customWidth="1"/>
    <col min="11783" max="11783" width="14.33203125" style="164" customWidth="1"/>
    <col min="11784" max="11784" width="17" style="164" customWidth="1"/>
    <col min="11785" max="11785" width="18.1640625" style="164" customWidth="1"/>
    <col min="11786" max="11786" width="7" style="164" customWidth="1"/>
    <col min="11787" max="11787" width="12.83203125" style="164" customWidth="1"/>
    <col min="11788" max="11788" width="6.6640625" style="164" customWidth="1"/>
    <col min="11789" max="12036" width="0" style="164" hidden="1"/>
    <col min="12037" max="12037" width="15.6640625" style="164" customWidth="1"/>
    <col min="12038" max="12038" width="19.1640625" style="164" customWidth="1"/>
    <col min="12039" max="12039" width="14.33203125" style="164" customWidth="1"/>
    <col min="12040" max="12040" width="17" style="164" customWidth="1"/>
    <col min="12041" max="12041" width="18.1640625" style="164" customWidth="1"/>
    <col min="12042" max="12042" width="7" style="164" customWidth="1"/>
    <col min="12043" max="12043" width="12.83203125" style="164" customWidth="1"/>
    <col min="12044" max="12044" width="6.6640625" style="164" customWidth="1"/>
    <col min="12045" max="12292" width="0" style="164" hidden="1"/>
    <col min="12293" max="12293" width="15.6640625" style="164" customWidth="1"/>
    <col min="12294" max="12294" width="19.1640625" style="164" customWidth="1"/>
    <col min="12295" max="12295" width="14.33203125" style="164" customWidth="1"/>
    <col min="12296" max="12296" width="17" style="164" customWidth="1"/>
    <col min="12297" max="12297" width="18.1640625" style="164" customWidth="1"/>
    <col min="12298" max="12298" width="7" style="164" customWidth="1"/>
    <col min="12299" max="12299" width="12.83203125" style="164" customWidth="1"/>
    <col min="12300" max="12300" width="6.6640625" style="164" customWidth="1"/>
    <col min="12301" max="12548" width="0" style="164" hidden="1"/>
    <col min="12549" max="12549" width="15.6640625" style="164" customWidth="1"/>
    <col min="12550" max="12550" width="19.1640625" style="164" customWidth="1"/>
    <col min="12551" max="12551" width="14.33203125" style="164" customWidth="1"/>
    <col min="12552" max="12552" width="17" style="164" customWidth="1"/>
    <col min="12553" max="12553" width="18.1640625" style="164" customWidth="1"/>
    <col min="12554" max="12554" width="7" style="164" customWidth="1"/>
    <col min="12555" max="12555" width="12.83203125" style="164" customWidth="1"/>
    <col min="12556" max="12556" width="6.6640625" style="164" customWidth="1"/>
    <col min="12557" max="12804" width="0" style="164" hidden="1"/>
    <col min="12805" max="12805" width="15.6640625" style="164" customWidth="1"/>
    <col min="12806" max="12806" width="19.1640625" style="164" customWidth="1"/>
    <col min="12807" max="12807" width="14.33203125" style="164" customWidth="1"/>
    <col min="12808" max="12808" width="17" style="164" customWidth="1"/>
    <col min="12809" max="12809" width="18.1640625" style="164" customWidth="1"/>
    <col min="12810" max="12810" width="7" style="164" customWidth="1"/>
    <col min="12811" max="12811" width="12.83203125" style="164" customWidth="1"/>
    <col min="12812" max="12812" width="6.6640625" style="164" customWidth="1"/>
    <col min="12813" max="13060" width="0" style="164" hidden="1"/>
    <col min="13061" max="13061" width="15.6640625" style="164" customWidth="1"/>
    <col min="13062" max="13062" width="19.1640625" style="164" customWidth="1"/>
    <col min="13063" max="13063" width="14.33203125" style="164" customWidth="1"/>
    <col min="13064" max="13064" width="17" style="164" customWidth="1"/>
    <col min="13065" max="13065" width="18.1640625" style="164" customWidth="1"/>
    <col min="13066" max="13066" width="7" style="164" customWidth="1"/>
    <col min="13067" max="13067" width="12.83203125" style="164" customWidth="1"/>
    <col min="13068" max="13068" width="6.6640625" style="164" customWidth="1"/>
    <col min="13069" max="13316" width="0" style="164" hidden="1"/>
    <col min="13317" max="13317" width="15.6640625" style="164" customWidth="1"/>
    <col min="13318" max="13318" width="19.1640625" style="164" customWidth="1"/>
    <col min="13319" max="13319" width="14.33203125" style="164" customWidth="1"/>
    <col min="13320" max="13320" width="17" style="164" customWidth="1"/>
    <col min="13321" max="13321" width="18.1640625" style="164" customWidth="1"/>
    <col min="13322" max="13322" width="7" style="164" customWidth="1"/>
    <col min="13323" max="13323" width="12.83203125" style="164" customWidth="1"/>
    <col min="13324" max="13324" width="6.6640625" style="164" customWidth="1"/>
    <col min="13325" max="13572" width="0" style="164" hidden="1"/>
    <col min="13573" max="13573" width="15.6640625" style="164" customWidth="1"/>
    <col min="13574" max="13574" width="19.1640625" style="164" customWidth="1"/>
    <col min="13575" max="13575" width="14.33203125" style="164" customWidth="1"/>
    <col min="13576" max="13576" width="17" style="164" customWidth="1"/>
    <col min="13577" max="13577" width="18.1640625" style="164" customWidth="1"/>
    <col min="13578" max="13578" width="7" style="164" customWidth="1"/>
    <col min="13579" max="13579" width="12.83203125" style="164" customWidth="1"/>
    <col min="13580" max="13580" width="6.6640625" style="164" customWidth="1"/>
    <col min="13581" max="13828" width="0" style="164" hidden="1"/>
    <col min="13829" max="13829" width="15.6640625" style="164" customWidth="1"/>
    <col min="13830" max="13830" width="19.1640625" style="164" customWidth="1"/>
    <col min="13831" max="13831" width="14.33203125" style="164" customWidth="1"/>
    <col min="13832" max="13832" width="17" style="164" customWidth="1"/>
    <col min="13833" max="13833" width="18.1640625" style="164" customWidth="1"/>
    <col min="13834" max="13834" width="7" style="164" customWidth="1"/>
    <col min="13835" max="13835" width="12.83203125" style="164" customWidth="1"/>
    <col min="13836" max="13836" width="6.6640625" style="164" customWidth="1"/>
    <col min="13837" max="14084" width="0" style="164" hidden="1"/>
    <col min="14085" max="14085" width="15.6640625" style="164" customWidth="1"/>
    <col min="14086" max="14086" width="19.1640625" style="164" customWidth="1"/>
    <col min="14087" max="14087" width="14.33203125" style="164" customWidth="1"/>
    <col min="14088" max="14088" width="17" style="164" customWidth="1"/>
    <col min="14089" max="14089" width="18.1640625" style="164" customWidth="1"/>
    <col min="14090" max="14090" width="7" style="164" customWidth="1"/>
    <col min="14091" max="14091" width="12.83203125" style="164" customWidth="1"/>
    <col min="14092" max="14092" width="6.6640625" style="164" customWidth="1"/>
    <col min="14093" max="14340" width="0" style="164" hidden="1"/>
    <col min="14341" max="14341" width="15.6640625" style="164" customWidth="1"/>
    <col min="14342" max="14342" width="19.1640625" style="164" customWidth="1"/>
    <col min="14343" max="14343" width="14.33203125" style="164" customWidth="1"/>
    <col min="14344" max="14344" width="17" style="164" customWidth="1"/>
    <col min="14345" max="14345" width="18.1640625" style="164" customWidth="1"/>
    <col min="14346" max="14346" width="7" style="164" customWidth="1"/>
    <col min="14347" max="14347" width="12.83203125" style="164" customWidth="1"/>
    <col min="14348" max="14348" width="6.6640625" style="164" customWidth="1"/>
    <col min="14349" max="14596" width="0" style="164" hidden="1"/>
    <col min="14597" max="14597" width="15.6640625" style="164" customWidth="1"/>
    <col min="14598" max="14598" width="19.1640625" style="164" customWidth="1"/>
    <col min="14599" max="14599" width="14.33203125" style="164" customWidth="1"/>
    <col min="14600" max="14600" width="17" style="164" customWidth="1"/>
    <col min="14601" max="14601" width="18.1640625" style="164" customWidth="1"/>
    <col min="14602" max="14602" width="7" style="164" customWidth="1"/>
    <col min="14603" max="14603" width="12.83203125" style="164" customWidth="1"/>
    <col min="14604" max="14604" width="6.6640625" style="164" customWidth="1"/>
    <col min="14605" max="14852" width="0" style="164" hidden="1"/>
    <col min="14853" max="14853" width="15.6640625" style="164" customWidth="1"/>
    <col min="14854" max="14854" width="19.1640625" style="164" customWidth="1"/>
    <col min="14855" max="14855" width="14.33203125" style="164" customWidth="1"/>
    <col min="14856" max="14856" width="17" style="164" customWidth="1"/>
    <col min="14857" max="14857" width="18.1640625" style="164" customWidth="1"/>
    <col min="14858" max="14858" width="7" style="164" customWidth="1"/>
    <col min="14859" max="14859" width="12.83203125" style="164" customWidth="1"/>
    <col min="14860" max="14860" width="6.6640625" style="164" customWidth="1"/>
    <col min="14861" max="15108" width="0" style="164" hidden="1"/>
    <col min="15109" max="15109" width="15.6640625" style="164" customWidth="1"/>
    <col min="15110" max="15110" width="19.1640625" style="164" customWidth="1"/>
    <col min="15111" max="15111" width="14.33203125" style="164" customWidth="1"/>
    <col min="15112" max="15112" width="17" style="164" customWidth="1"/>
    <col min="15113" max="15113" width="18.1640625" style="164" customWidth="1"/>
    <col min="15114" max="15114" width="7" style="164" customWidth="1"/>
    <col min="15115" max="15115" width="12.83203125" style="164" customWidth="1"/>
    <col min="15116" max="15116" width="6.6640625" style="164" customWidth="1"/>
    <col min="15117" max="15364" width="0" style="164" hidden="1"/>
    <col min="15365" max="15365" width="15.6640625" style="164" customWidth="1"/>
    <col min="15366" max="15366" width="19.1640625" style="164" customWidth="1"/>
    <col min="15367" max="15367" width="14.33203125" style="164" customWidth="1"/>
    <col min="15368" max="15368" width="17" style="164" customWidth="1"/>
    <col min="15369" max="15369" width="18.1640625" style="164" customWidth="1"/>
    <col min="15370" max="15370" width="7" style="164" customWidth="1"/>
    <col min="15371" max="15371" width="12.83203125" style="164" customWidth="1"/>
    <col min="15372" max="15372" width="6.6640625" style="164" customWidth="1"/>
    <col min="15373" max="15620" width="0" style="164" hidden="1"/>
    <col min="15621" max="15621" width="15.6640625" style="164" customWidth="1"/>
    <col min="15622" max="15622" width="19.1640625" style="164" customWidth="1"/>
    <col min="15623" max="15623" width="14.33203125" style="164" customWidth="1"/>
    <col min="15624" max="15624" width="17" style="164" customWidth="1"/>
    <col min="15625" max="15625" width="18.1640625" style="164" customWidth="1"/>
    <col min="15626" max="15626" width="7" style="164" customWidth="1"/>
    <col min="15627" max="15627" width="12.83203125" style="164" customWidth="1"/>
    <col min="15628" max="15628" width="6.6640625" style="164" customWidth="1"/>
    <col min="15629" max="15876" width="0" style="164" hidden="1"/>
    <col min="15877" max="15877" width="15.6640625" style="164" customWidth="1"/>
    <col min="15878" max="15878" width="19.1640625" style="164" customWidth="1"/>
    <col min="15879" max="15879" width="14.33203125" style="164" customWidth="1"/>
    <col min="15880" max="15880" width="17" style="164" customWidth="1"/>
    <col min="15881" max="15881" width="18.1640625" style="164" customWidth="1"/>
    <col min="15882" max="15882" width="7" style="164" customWidth="1"/>
    <col min="15883" max="15883" width="12.83203125" style="164" customWidth="1"/>
    <col min="15884" max="15884" width="6.6640625" style="164" customWidth="1"/>
    <col min="15885" max="16132" width="0" style="164" hidden="1"/>
    <col min="16133" max="16133" width="15.6640625" style="164" customWidth="1"/>
    <col min="16134" max="16134" width="19.1640625" style="164" customWidth="1"/>
    <col min="16135" max="16135" width="14.33203125" style="164" customWidth="1"/>
    <col min="16136" max="16136" width="17" style="164" customWidth="1"/>
    <col min="16137" max="16137" width="18.1640625" style="164" customWidth="1"/>
    <col min="16138" max="16138" width="7" style="164" customWidth="1"/>
    <col min="16139" max="16139" width="12.83203125" style="164" customWidth="1"/>
    <col min="16140" max="16140" width="6.6640625" style="164" customWidth="1"/>
    <col min="16141" max="16384" width="0" style="164" hidden="1"/>
  </cols>
  <sheetData>
    <row r="1" spans="2:12" ht="13" x14ac:dyDescent="0.15"/>
    <row r="2" spans="2:12" ht="13" x14ac:dyDescent="0.15"/>
    <row r="3" spans="2:12" ht="13" x14ac:dyDescent="0.15"/>
    <row r="4" spans="2:12" ht="13" x14ac:dyDescent="0.15"/>
    <row r="5" spans="2:12" ht="13" x14ac:dyDescent="0.15">
      <c r="L5" s="164"/>
    </row>
    <row r="6" spans="2:12" ht="13" x14ac:dyDescent="0.15"/>
    <row r="7" spans="2:12" ht="13" x14ac:dyDescent="0.15"/>
    <row r="8" spans="2:12" ht="13" x14ac:dyDescent="0.15"/>
    <row r="9" spans="2:12" ht="22.5" customHeight="1" x14ac:dyDescent="0.15">
      <c r="B9" s="499" t="s">
        <v>288</v>
      </c>
      <c r="C9" s="499"/>
      <c r="D9" s="499"/>
      <c r="E9" s="499"/>
      <c r="F9" s="499"/>
      <c r="G9" s="499"/>
      <c r="H9" s="499"/>
      <c r="I9" s="499"/>
      <c r="J9" s="499"/>
      <c r="K9" s="178"/>
    </row>
    <row r="10" spans="2:12" ht="45.75" customHeight="1" x14ac:dyDescent="0.15">
      <c r="B10" s="499"/>
      <c r="C10" s="499"/>
      <c r="D10" s="499"/>
      <c r="E10" s="499"/>
      <c r="F10" s="499"/>
      <c r="G10" s="499"/>
      <c r="H10" s="499"/>
      <c r="I10" s="499"/>
      <c r="J10" s="499"/>
      <c r="K10" s="178"/>
    </row>
    <row r="11" spans="2:12" ht="15" customHeight="1" x14ac:dyDescent="0.15">
      <c r="B11" s="481" t="s">
        <v>250</v>
      </c>
      <c r="C11" s="481" t="s">
        <v>287</v>
      </c>
      <c r="D11" s="481"/>
      <c r="E11" s="481"/>
      <c r="F11" s="481"/>
      <c r="G11" s="481" t="s">
        <v>286</v>
      </c>
      <c r="H11" s="481" t="s">
        <v>285</v>
      </c>
      <c r="I11" s="481" t="s">
        <v>284</v>
      </c>
      <c r="J11" s="500" t="s">
        <v>283</v>
      </c>
      <c r="K11" s="177"/>
    </row>
    <row r="12" spans="2:12" ht="15" customHeight="1" x14ac:dyDescent="0.15">
      <c r="B12" s="481"/>
      <c r="C12" s="428" t="s">
        <v>361</v>
      </c>
      <c r="D12" s="428" t="s">
        <v>361</v>
      </c>
      <c r="E12" s="428" t="s">
        <v>361</v>
      </c>
      <c r="F12" s="428" t="s">
        <v>361</v>
      </c>
      <c r="G12" s="481"/>
      <c r="H12" s="481"/>
      <c r="I12" s="481"/>
      <c r="J12" s="501"/>
      <c r="K12" s="177"/>
    </row>
    <row r="13" spans="2:12" ht="15" customHeight="1" x14ac:dyDescent="0.15">
      <c r="B13" s="481"/>
      <c r="C13" s="428" t="s">
        <v>282</v>
      </c>
      <c r="D13" s="428" t="s">
        <v>281</v>
      </c>
      <c r="E13" s="428" t="s">
        <v>280</v>
      </c>
      <c r="F13" s="428" t="s">
        <v>279</v>
      </c>
      <c r="G13" s="481"/>
      <c r="H13" s="428" t="s">
        <v>278</v>
      </c>
      <c r="I13" s="428" t="s">
        <v>277</v>
      </c>
      <c r="J13" s="502"/>
      <c r="K13" s="177"/>
    </row>
    <row r="14" spans="2:12" ht="13.5" customHeight="1" x14ac:dyDescent="0.15">
      <c r="B14" s="503" t="s">
        <v>256</v>
      </c>
      <c r="C14" s="477">
        <v>10</v>
      </c>
      <c r="D14" s="477">
        <v>10</v>
      </c>
      <c r="E14" s="477">
        <v>10</v>
      </c>
      <c r="F14" s="477">
        <v>10</v>
      </c>
      <c r="G14" s="477">
        <f>AVERAGE(C14:F16)</f>
        <v>10</v>
      </c>
      <c r="H14" s="482">
        <v>20</v>
      </c>
      <c r="I14" s="478">
        <f>G15*H14/100</f>
        <v>0</v>
      </c>
      <c r="J14" s="504"/>
    </row>
    <row r="15" spans="2:12" ht="18" customHeight="1" x14ac:dyDescent="0.15">
      <c r="B15" s="503"/>
      <c r="C15" s="477"/>
      <c r="D15" s="477"/>
      <c r="E15" s="477"/>
      <c r="F15" s="477"/>
      <c r="G15" s="477"/>
      <c r="H15" s="483"/>
      <c r="I15" s="479"/>
      <c r="J15" s="505"/>
    </row>
    <row r="16" spans="2:12" ht="13.5" customHeight="1" x14ac:dyDescent="0.15">
      <c r="B16" s="503"/>
      <c r="C16" s="477"/>
      <c r="D16" s="477"/>
      <c r="E16" s="477"/>
      <c r="F16" s="477"/>
      <c r="G16" s="477"/>
      <c r="H16" s="484"/>
      <c r="I16" s="480"/>
      <c r="J16" s="505"/>
    </row>
    <row r="17" spans="1:11" ht="11.25" customHeight="1" x14ac:dyDescent="0.15">
      <c r="B17" s="506" t="s">
        <v>405</v>
      </c>
      <c r="C17" s="477">
        <v>5</v>
      </c>
      <c r="D17" s="477">
        <v>5</v>
      </c>
      <c r="E17" s="477">
        <v>5</v>
      </c>
      <c r="F17" s="477">
        <v>5</v>
      </c>
      <c r="G17" s="477">
        <f t="shared" ref="G17" si="0">AVERAGE(C17:F19)</f>
        <v>5</v>
      </c>
      <c r="H17" s="482">
        <v>20</v>
      </c>
      <c r="I17" s="478">
        <f>G18*H17/100</f>
        <v>0</v>
      </c>
      <c r="J17" s="505"/>
    </row>
    <row r="18" spans="1:11" s="165" customFormat="1" ht="18.75" customHeight="1" x14ac:dyDescent="0.15">
      <c r="A18" s="164"/>
      <c r="B18" s="506"/>
      <c r="C18" s="477"/>
      <c r="D18" s="477"/>
      <c r="E18" s="477"/>
      <c r="F18" s="477"/>
      <c r="G18" s="477"/>
      <c r="H18" s="483"/>
      <c r="I18" s="479"/>
      <c r="J18" s="505"/>
    </row>
    <row r="19" spans="1:11" s="165" customFormat="1" ht="13.5" customHeight="1" x14ac:dyDescent="0.15">
      <c r="A19" s="164"/>
      <c r="B19" s="506"/>
      <c r="C19" s="477"/>
      <c r="D19" s="477"/>
      <c r="E19" s="477"/>
      <c r="F19" s="477"/>
      <c r="G19" s="477"/>
      <c r="H19" s="484"/>
      <c r="I19" s="480"/>
      <c r="J19" s="505"/>
    </row>
    <row r="20" spans="1:11" s="165" customFormat="1" ht="13.5" customHeight="1" x14ac:dyDescent="0.15">
      <c r="A20" s="164"/>
      <c r="B20" s="503" t="s">
        <v>257</v>
      </c>
      <c r="C20" s="477">
        <v>4</v>
      </c>
      <c r="D20" s="477">
        <v>4</v>
      </c>
      <c r="E20" s="477">
        <v>4</v>
      </c>
      <c r="F20" s="477">
        <v>4</v>
      </c>
      <c r="G20" s="477">
        <f t="shared" ref="G20" si="1">AVERAGE(C20:F22)</f>
        <v>4</v>
      </c>
      <c r="H20" s="482">
        <v>20</v>
      </c>
      <c r="I20" s="478">
        <f>G21*H20/100</f>
        <v>0</v>
      </c>
      <c r="J20" s="505"/>
    </row>
    <row r="21" spans="1:11" s="165" customFormat="1" ht="18.75" customHeight="1" x14ac:dyDescent="0.15">
      <c r="A21" s="164"/>
      <c r="B21" s="503"/>
      <c r="C21" s="477"/>
      <c r="D21" s="477"/>
      <c r="E21" s="477"/>
      <c r="F21" s="477"/>
      <c r="G21" s="477"/>
      <c r="H21" s="483"/>
      <c r="I21" s="479"/>
      <c r="J21" s="505"/>
    </row>
    <row r="22" spans="1:11" s="165" customFormat="1" ht="13.5" customHeight="1" x14ac:dyDescent="0.15">
      <c r="A22" s="164"/>
      <c r="B22" s="503"/>
      <c r="C22" s="477"/>
      <c r="D22" s="477"/>
      <c r="E22" s="477"/>
      <c r="F22" s="477"/>
      <c r="G22" s="477"/>
      <c r="H22" s="484"/>
      <c r="I22" s="480"/>
      <c r="J22" s="505"/>
    </row>
    <row r="23" spans="1:11" s="165" customFormat="1" ht="33" customHeight="1" x14ac:dyDescent="0.15">
      <c r="A23" s="164"/>
      <c r="B23" s="431" t="s">
        <v>406</v>
      </c>
      <c r="C23" s="429">
        <v>2</v>
      </c>
      <c r="D23" s="429">
        <v>2</v>
      </c>
      <c r="E23" s="429">
        <v>2</v>
      </c>
      <c r="F23" s="429">
        <v>2</v>
      </c>
      <c r="G23" s="429">
        <v>2</v>
      </c>
      <c r="H23" s="430">
        <v>20</v>
      </c>
      <c r="I23" s="432">
        <f>G23*H23/100</f>
        <v>0.4</v>
      </c>
      <c r="J23" s="505"/>
    </row>
    <row r="24" spans="1:11" s="165" customFormat="1" ht="13.5" customHeight="1" x14ac:dyDescent="0.15">
      <c r="A24" s="164"/>
      <c r="B24" s="506" t="s">
        <v>350</v>
      </c>
      <c r="C24" s="477">
        <v>10</v>
      </c>
      <c r="D24" s="477">
        <v>10</v>
      </c>
      <c r="E24" s="477">
        <v>10</v>
      </c>
      <c r="F24" s="477">
        <v>10</v>
      </c>
      <c r="G24" s="477">
        <f>AVERAGE(C24:F26)</f>
        <v>10</v>
      </c>
      <c r="H24" s="482">
        <v>20</v>
      </c>
      <c r="I24" s="478">
        <f>G25*H24/100</f>
        <v>0</v>
      </c>
      <c r="J24" s="505"/>
    </row>
    <row r="25" spans="1:11" s="165" customFormat="1" ht="43" customHeight="1" x14ac:dyDescent="0.15">
      <c r="A25" s="164"/>
      <c r="B25" s="506"/>
      <c r="C25" s="477"/>
      <c r="D25" s="477"/>
      <c r="E25" s="477"/>
      <c r="F25" s="477"/>
      <c r="G25" s="477"/>
      <c r="H25" s="483"/>
      <c r="I25" s="479"/>
      <c r="J25" s="505"/>
    </row>
    <row r="26" spans="1:11" s="165" customFormat="1" ht="13.5" customHeight="1" x14ac:dyDescent="0.15">
      <c r="A26" s="164"/>
      <c r="B26" s="506"/>
      <c r="C26" s="477"/>
      <c r="D26" s="477"/>
      <c r="E26" s="477"/>
      <c r="F26" s="477"/>
      <c r="G26" s="477"/>
      <c r="H26" s="484"/>
      <c r="I26" s="480"/>
      <c r="J26" s="505"/>
    </row>
    <row r="27" spans="1:11" s="165" customFormat="1" ht="21.75" customHeight="1" x14ac:dyDescent="0.15">
      <c r="A27" s="164"/>
      <c r="B27" s="485" t="s">
        <v>100</v>
      </c>
      <c r="C27" s="486">
        <f>SUM(C14:C26)</f>
        <v>31</v>
      </c>
      <c r="D27" s="486">
        <f t="shared" ref="D27:G27" si="2">SUM(D14:D26)</f>
        <v>31</v>
      </c>
      <c r="E27" s="486">
        <f t="shared" si="2"/>
        <v>31</v>
      </c>
      <c r="F27" s="486">
        <f t="shared" si="2"/>
        <v>31</v>
      </c>
      <c r="G27" s="486">
        <f t="shared" si="2"/>
        <v>31</v>
      </c>
      <c r="H27" s="493">
        <f>SUM(H14:H26)</f>
        <v>100</v>
      </c>
      <c r="I27" s="494">
        <f>SUM(I14:I26)*100</f>
        <v>40</v>
      </c>
      <c r="J27" s="176" t="str">
        <f>+IF(I27&lt;=J33,"l","")</f>
        <v/>
      </c>
      <c r="K27" s="169"/>
    </row>
    <row r="28" spans="1:11" s="165" customFormat="1" ht="21.75" customHeight="1" x14ac:dyDescent="0.15">
      <c r="A28" s="164"/>
      <c r="B28" s="485"/>
      <c r="C28" s="486"/>
      <c r="D28" s="486"/>
      <c r="E28" s="486"/>
      <c r="F28" s="486"/>
      <c r="G28" s="486"/>
      <c r="H28" s="493"/>
      <c r="I28" s="494"/>
      <c r="J28" s="426" t="str">
        <f>+IF(I27&gt;J33,IF(I27&lt;=J34,"l",""),"")</f>
        <v/>
      </c>
      <c r="K28" s="169"/>
    </row>
    <row r="29" spans="1:11" s="165" customFormat="1" ht="21.75" customHeight="1" x14ac:dyDescent="0.15">
      <c r="A29" s="164"/>
      <c r="B29" s="485"/>
      <c r="C29" s="486"/>
      <c r="D29" s="486"/>
      <c r="E29" s="486"/>
      <c r="F29" s="486"/>
      <c r="G29" s="486"/>
      <c r="H29" s="493"/>
      <c r="I29" s="494"/>
      <c r="J29" s="427" t="str">
        <f>+IF(I27&gt;J34,"l","")</f>
        <v>l</v>
      </c>
      <c r="K29" s="169"/>
    </row>
    <row r="30" spans="1:11" s="165" customFormat="1" ht="15" hidden="1" customHeight="1" x14ac:dyDescent="0.15">
      <c r="A30" s="164"/>
    </row>
    <row r="31" spans="1:11" s="165" customFormat="1" ht="15" hidden="1" customHeight="1" x14ac:dyDescent="0.15">
      <c r="A31" s="164"/>
      <c r="I31" s="491"/>
      <c r="J31" s="492"/>
      <c r="K31" s="492"/>
    </row>
    <row r="32" spans="1:11" s="165" customFormat="1" ht="15" hidden="1" customHeight="1" x14ac:dyDescent="0.15">
      <c r="A32" s="164"/>
      <c r="C32" s="165">
        <f>100/5</f>
        <v>20</v>
      </c>
      <c r="I32" s="175"/>
      <c r="J32" s="495"/>
      <c r="K32" s="496"/>
    </row>
    <row r="33" spans="1:12" s="165" customFormat="1" ht="15" hidden="1" customHeight="1" x14ac:dyDescent="0.15">
      <c r="A33" s="164"/>
      <c r="I33" s="174"/>
      <c r="J33" s="497"/>
      <c r="K33" s="498"/>
    </row>
    <row r="34" spans="1:12" s="165" customFormat="1" ht="15" hidden="1" customHeight="1" x14ac:dyDescent="0.15">
      <c r="A34" s="164"/>
      <c r="I34" s="173"/>
      <c r="J34" s="487"/>
      <c r="K34" s="488"/>
    </row>
    <row r="35" spans="1:12" ht="15" hidden="1" customHeight="1" x14ac:dyDescent="0.15">
      <c r="I35" s="172">
        <v>80</v>
      </c>
      <c r="J35" s="489">
        <v>100</v>
      </c>
      <c r="K35" s="490"/>
    </row>
    <row r="36" spans="1:12" s="166" customFormat="1" ht="15" customHeight="1" x14ac:dyDescent="0.15">
      <c r="A36" s="165"/>
      <c r="B36" s="165"/>
      <c r="C36" s="165"/>
      <c r="D36" s="165"/>
      <c r="E36" s="165"/>
      <c r="F36" s="165"/>
      <c r="G36" s="165"/>
      <c r="H36" s="165"/>
      <c r="I36" s="171"/>
      <c r="J36" s="171"/>
      <c r="K36" s="171"/>
      <c r="L36" s="165"/>
    </row>
    <row r="37" spans="1:12" s="166" customFormat="1" ht="15" hidden="1" customHeight="1" x14ac:dyDescent="0.15">
      <c r="B37" s="165"/>
      <c r="C37" s="165"/>
      <c r="D37" s="165"/>
      <c r="E37" s="165"/>
      <c r="F37" s="165"/>
      <c r="G37" s="165"/>
      <c r="H37" s="165"/>
      <c r="I37" s="170"/>
      <c r="J37" s="170"/>
      <c r="K37" s="169"/>
      <c r="L37" s="165"/>
    </row>
    <row r="38" spans="1:12" s="166" customFormat="1" ht="15" hidden="1" customHeight="1" x14ac:dyDescent="0.15">
      <c r="B38" s="165"/>
      <c r="C38" s="165"/>
      <c r="D38" s="165"/>
      <c r="E38" s="165"/>
      <c r="F38" s="165"/>
      <c r="G38" s="165"/>
      <c r="H38" s="165"/>
      <c r="I38" s="168"/>
      <c r="J38" s="168"/>
      <c r="K38" s="167"/>
      <c r="L38" s="165"/>
    </row>
    <row r="39" spans="1:12" s="166" customFormat="1" ht="13" hidden="1" x14ac:dyDescent="0.15">
      <c r="B39" s="165"/>
      <c r="C39" s="165"/>
      <c r="D39" s="165"/>
      <c r="E39" s="165"/>
      <c r="F39" s="165"/>
      <c r="G39" s="165"/>
      <c r="H39" s="165"/>
      <c r="K39" s="165"/>
      <c r="L39" s="165"/>
    </row>
    <row r="40" spans="1:12" s="166" customFormat="1" ht="13" hidden="1" x14ac:dyDescent="0.15">
      <c r="B40" s="165"/>
      <c r="C40" s="165"/>
      <c r="D40" s="165"/>
      <c r="E40" s="165"/>
      <c r="F40" s="165"/>
      <c r="G40" s="165"/>
      <c r="H40" s="165"/>
      <c r="K40" s="165"/>
      <c r="L40" s="165"/>
    </row>
    <row r="41" spans="1:12" s="166" customFormat="1" ht="13" hidden="1" x14ac:dyDescent="0.15">
      <c r="B41" s="165"/>
      <c r="C41" s="165"/>
      <c r="D41" s="165"/>
      <c r="E41" s="165"/>
      <c r="F41" s="165"/>
      <c r="G41" s="165"/>
      <c r="H41" s="165"/>
      <c r="K41" s="165"/>
      <c r="L41" s="165"/>
    </row>
    <row r="42" spans="1:12" s="166" customFormat="1" ht="13" hidden="1" x14ac:dyDescent="0.15">
      <c r="B42" s="165"/>
      <c r="C42" s="165"/>
      <c r="D42" s="165"/>
      <c r="E42" s="165"/>
      <c r="F42" s="165"/>
      <c r="G42" s="165"/>
      <c r="H42" s="165"/>
      <c r="K42" s="165"/>
      <c r="L42" s="165"/>
    </row>
    <row r="43" spans="1:12" s="166" customFormat="1" ht="13" hidden="1" x14ac:dyDescent="0.15">
      <c r="B43" s="165"/>
      <c r="C43" s="165"/>
      <c r="D43" s="165"/>
      <c r="E43" s="165"/>
      <c r="F43" s="165"/>
      <c r="G43" s="165"/>
      <c r="H43" s="165"/>
      <c r="K43" s="165"/>
      <c r="L43" s="165"/>
    </row>
    <row r="44" spans="1:12" ht="13" hidden="1" x14ac:dyDescent="0.15"/>
    <row r="45" spans="1:12" ht="13" x14ac:dyDescent="0.15"/>
  </sheetData>
  <mergeCells count="53">
    <mergeCell ref="B9:J10"/>
    <mergeCell ref="B11:B13"/>
    <mergeCell ref="J11:J13"/>
    <mergeCell ref="B14:B16"/>
    <mergeCell ref="J14:J26"/>
    <mergeCell ref="B17:B19"/>
    <mergeCell ref="B20:B22"/>
    <mergeCell ref="B24:B26"/>
    <mergeCell ref="E17:E19"/>
    <mergeCell ref="F17:F19"/>
    <mergeCell ref="D20:D22"/>
    <mergeCell ref="E20:E22"/>
    <mergeCell ref="F20:F22"/>
    <mergeCell ref="C24:C26"/>
    <mergeCell ref="D24:D26"/>
    <mergeCell ref="E24:E26"/>
    <mergeCell ref="J34:K34"/>
    <mergeCell ref="J35:K35"/>
    <mergeCell ref="I31:K31"/>
    <mergeCell ref="C11:F11"/>
    <mergeCell ref="C14:C16"/>
    <mergeCell ref="D14:D16"/>
    <mergeCell ref="E14:E16"/>
    <mergeCell ref="F14:F16"/>
    <mergeCell ref="C17:C19"/>
    <mergeCell ref="D17:D19"/>
    <mergeCell ref="G27:G29"/>
    <mergeCell ref="H27:H29"/>
    <mergeCell ref="I27:I29"/>
    <mergeCell ref="J32:K32"/>
    <mergeCell ref="J33:K33"/>
    <mergeCell ref="C20:C22"/>
    <mergeCell ref="B27:B29"/>
    <mergeCell ref="C27:C29"/>
    <mergeCell ref="D27:D29"/>
    <mergeCell ref="E27:E29"/>
    <mergeCell ref="F27:F29"/>
    <mergeCell ref="F24:F26"/>
    <mergeCell ref="I24:I26"/>
    <mergeCell ref="G11:G13"/>
    <mergeCell ref="H11:H12"/>
    <mergeCell ref="I11:I12"/>
    <mergeCell ref="G14:G16"/>
    <mergeCell ref="G17:G19"/>
    <mergeCell ref="H14:H16"/>
    <mergeCell ref="H17:H19"/>
    <mergeCell ref="I14:I16"/>
    <mergeCell ref="I17:I19"/>
    <mergeCell ref="G20:G22"/>
    <mergeCell ref="G24:G26"/>
    <mergeCell ref="H20:H22"/>
    <mergeCell ref="H24:H26"/>
    <mergeCell ref="I20:I22"/>
  </mergeCells>
  <pageMargins left="0.75" right="0.75" top="1" bottom="1" header="0" footer="0"/>
  <headerFooter alignWithMargins="0"/>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E3E177-91ED-9A4F-AC69-010D7016843C}">
  <sheetPr>
    <tabColor theme="4" tint="0.79998168889431442"/>
  </sheetPr>
  <dimension ref="A1:BO22"/>
  <sheetViews>
    <sheetView zoomScale="119" zoomScaleNormal="80" workbookViewId="0"/>
  </sheetViews>
  <sheetFormatPr baseColWidth="10" defaultColWidth="0" defaultRowHeight="48" customHeight="1" x14ac:dyDescent="0.2"/>
  <cols>
    <col min="1" max="1" width="4.33203125" style="179" customWidth="1"/>
    <col min="2" max="3" width="28.5" style="181" customWidth="1"/>
    <col min="4" max="4" width="40.1640625" style="181" customWidth="1"/>
    <col min="5" max="6" width="28.6640625" style="181" hidden="1" customWidth="1"/>
    <col min="7" max="7" width="28.6640625" style="181" customWidth="1"/>
    <col min="8" max="8" width="42.33203125" style="181" customWidth="1"/>
    <col min="9" max="9" width="21.5" style="181" hidden="1" customWidth="1"/>
    <col min="10" max="10" width="28.5" style="181" hidden="1" customWidth="1"/>
    <col min="11" max="11" width="50" style="181" customWidth="1"/>
    <col min="12" max="12" width="23.5" style="180" hidden="1" customWidth="1"/>
    <col min="13" max="13" width="20" style="179" hidden="1" customWidth="1"/>
    <col min="14" max="14" width="17.1640625" style="179" hidden="1" customWidth="1"/>
    <col min="15" max="15" width="19.1640625" style="179" hidden="1" customWidth="1"/>
    <col min="16" max="16" width="17.83203125" style="179" hidden="1" customWidth="1"/>
    <col min="17" max="17" width="18.6640625" style="179" hidden="1" customWidth="1"/>
    <col min="18" max="18" width="18" style="179" hidden="1" customWidth="1"/>
    <col min="19" max="19" width="16.6640625" style="179" hidden="1" customWidth="1"/>
    <col min="20" max="20" width="27.33203125" style="179" hidden="1" customWidth="1"/>
    <col min="21" max="26" width="19.5" style="179" customWidth="1"/>
    <col min="27" max="28" width="14.33203125" style="179" hidden="1" customWidth="1"/>
    <col min="29" max="30" width="0" style="179" hidden="1" customWidth="1"/>
    <col min="31" max="32" width="14.33203125" style="179" hidden="1" customWidth="1"/>
    <col min="33" max="34" width="0" style="179" hidden="1" customWidth="1"/>
    <col min="35" max="36" width="14.33203125" style="179" hidden="1" customWidth="1"/>
    <col min="37" max="37" width="0" style="179" hidden="1" customWidth="1"/>
    <col min="38" max="39" width="14.33203125" style="179" hidden="1" customWidth="1"/>
    <col min="40" max="42" width="0" style="179" hidden="1" customWidth="1"/>
    <col min="43" max="44" width="14.33203125" style="179" hidden="1" customWidth="1"/>
    <col min="45" max="48" width="0" style="179" hidden="1" customWidth="1"/>
    <col min="49" max="50" width="14.33203125" style="179" hidden="1" customWidth="1"/>
    <col min="51" max="53" width="0" style="179" hidden="1" customWidth="1"/>
    <col min="54" max="55" width="14.33203125" style="179" hidden="1" customWidth="1"/>
    <col min="56" max="59" width="0" style="179" hidden="1" customWidth="1"/>
    <col min="60" max="61" width="14.33203125" style="179" hidden="1" customWidth="1"/>
    <col min="62" max="67" width="0" style="179" hidden="1" customWidth="1"/>
    <col min="68" max="16384" width="17.33203125" style="179" hidden="1"/>
  </cols>
  <sheetData>
    <row r="1" spans="2:26" ht="48" customHeight="1" thickBot="1" x14ac:dyDescent="0.25"/>
    <row r="2" spans="2:26" ht="19.5" customHeight="1" x14ac:dyDescent="0.2">
      <c r="B2" s="507"/>
      <c r="C2" s="510" t="s">
        <v>384</v>
      </c>
      <c r="D2" s="511"/>
      <c r="E2" s="511"/>
      <c r="F2" s="511"/>
      <c r="G2" s="511"/>
      <c r="H2" s="511"/>
      <c r="I2" s="511"/>
      <c r="J2" s="511"/>
      <c r="K2" s="511"/>
      <c r="L2" s="511"/>
      <c r="M2" s="511"/>
      <c r="N2" s="511"/>
      <c r="O2" s="511"/>
      <c r="P2" s="511"/>
      <c r="Q2" s="511"/>
      <c r="R2" s="511"/>
      <c r="S2" s="511"/>
      <c r="T2" s="511"/>
      <c r="U2" s="511"/>
      <c r="V2" s="511"/>
      <c r="W2" s="511"/>
      <c r="X2" s="511"/>
      <c r="Y2" s="511"/>
      <c r="Z2" s="511"/>
    </row>
    <row r="3" spans="2:26" ht="19.5" customHeight="1" x14ac:dyDescent="0.2">
      <c r="B3" s="508"/>
      <c r="C3" s="512"/>
      <c r="D3" s="513"/>
      <c r="E3" s="513"/>
      <c r="F3" s="513"/>
      <c r="G3" s="513"/>
      <c r="H3" s="513"/>
      <c r="I3" s="513"/>
      <c r="J3" s="513"/>
      <c r="K3" s="513"/>
      <c r="L3" s="513"/>
      <c r="M3" s="513"/>
      <c r="N3" s="513"/>
      <c r="O3" s="513"/>
      <c r="P3" s="513"/>
      <c r="Q3" s="513"/>
      <c r="R3" s="513"/>
      <c r="S3" s="513"/>
      <c r="T3" s="513"/>
      <c r="U3" s="513"/>
      <c r="V3" s="513"/>
      <c r="W3" s="513"/>
      <c r="X3" s="513"/>
      <c r="Y3" s="513"/>
      <c r="Z3" s="513"/>
    </row>
    <row r="4" spans="2:26" ht="19.5" customHeight="1" x14ac:dyDescent="0.2">
      <c r="B4" s="508"/>
      <c r="C4" s="512"/>
      <c r="D4" s="513"/>
      <c r="E4" s="513"/>
      <c r="F4" s="513"/>
      <c r="G4" s="513"/>
      <c r="H4" s="513"/>
      <c r="I4" s="513"/>
      <c r="J4" s="513"/>
      <c r="K4" s="513"/>
      <c r="L4" s="513"/>
      <c r="M4" s="513"/>
      <c r="N4" s="513"/>
      <c r="O4" s="513"/>
      <c r="P4" s="513"/>
      <c r="Q4" s="513"/>
      <c r="R4" s="513"/>
      <c r="S4" s="513"/>
      <c r="T4" s="513"/>
      <c r="U4" s="513"/>
      <c r="V4" s="513"/>
      <c r="W4" s="513"/>
      <c r="X4" s="513"/>
      <c r="Y4" s="513"/>
      <c r="Z4" s="513"/>
    </row>
    <row r="5" spans="2:26" ht="19.5" customHeight="1" x14ac:dyDescent="0.2">
      <c r="B5" s="508"/>
      <c r="C5" s="512"/>
      <c r="D5" s="513"/>
      <c r="E5" s="513"/>
      <c r="F5" s="513"/>
      <c r="G5" s="513"/>
      <c r="H5" s="513"/>
      <c r="I5" s="513"/>
      <c r="J5" s="513"/>
      <c r="K5" s="513"/>
      <c r="L5" s="513"/>
      <c r="M5" s="513"/>
      <c r="N5" s="513"/>
      <c r="O5" s="513"/>
      <c r="P5" s="513"/>
      <c r="Q5" s="513"/>
      <c r="R5" s="513"/>
      <c r="S5" s="513"/>
      <c r="T5" s="513"/>
      <c r="U5" s="513"/>
      <c r="V5" s="513"/>
      <c r="W5" s="513"/>
      <c r="X5" s="513"/>
      <c r="Y5" s="513"/>
      <c r="Z5" s="513"/>
    </row>
    <row r="6" spans="2:26" ht="19.5" customHeight="1" thickBot="1" x14ac:dyDescent="0.25">
      <c r="B6" s="509"/>
      <c r="C6" s="514"/>
      <c r="D6" s="515"/>
      <c r="E6" s="515"/>
      <c r="F6" s="515"/>
      <c r="G6" s="515"/>
      <c r="H6" s="515"/>
      <c r="I6" s="515"/>
      <c r="J6" s="515"/>
      <c r="K6" s="515"/>
      <c r="L6" s="515"/>
      <c r="M6" s="515"/>
      <c r="N6" s="515"/>
      <c r="O6" s="515"/>
      <c r="P6" s="515"/>
      <c r="Q6" s="515"/>
      <c r="R6" s="515"/>
      <c r="S6" s="515"/>
      <c r="T6" s="515"/>
      <c r="U6" s="515"/>
      <c r="V6" s="515"/>
      <c r="W6" s="515"/>
      <c r="X6" s="515"/>
      <c r="Y6" s="515"/>
      <c r="Z6" s="515"/>
    </row>
    <row r="8" spans="2:26" ht="48" customHeight="1" x14ac:dyDescent="0.2">
      <c r="B8" s="237"/>
      <c r="C8" s="236"/>
      <c r="D8" s="236"/>
      <c r="E8" s="236"/>
      <c r="F8" s="236"/>
      <c r="G8" s="236"/>
      <c r="H8" s="236"/>
      <c r="I8" s="236"/>
      <c r="J8" s="236"/>
      <c r="K8" s="236"/>
      <c r="L8" s="236"/>
      <c r="M8" s="235"/>
      <c r="N8" s="235"/>
      <c r="O8" s="235"/>
      <c r="P8" s="235"/>
      <c r="Q8" s="235"/>
      <c r="R8" s="235"/>
      <c r="S8" s="235"/>
      <c r="T8" s="235"/>
      <c r="U8" s="235"/>
      <c r="V8" s="235"/>
      <c r="W8" s="235"/>
      <c r="X8" s="235"/>
      <c r="Y8" s="235"/>
      <c r="Z8" s="235"/>
    </row>
    <row r="9" spans="2:26" ht="48" customHeight="1" x14ac:dyDescent="0.2">
      <c r="B9" s="516" t="s">
        <v>300</v>
      </c>
      <c r="C9" s="516" t="s">
        <v>299</v>
      </c>
      <c r="D9" s="521" t="s">
        <v>298</v>
      </c>
      <c r="E9" s="521"/>
      <c r="F9" s="521"/>
      <c r="G9" s="516" t="s">
        <v>153</v>
      </c>
      <c r="H9" s="516" t="s">
        <v>297</v>
      </c>
      <c r="I9" s="516"/>
      <c r="J9" s="516"/>
      <c r="K9" s="516" t="s">
        <v>296</v>
      </c>
      <c r="L9" s="516"/>
      <c r="M9" s="519"/>
      <c r="N9" s="519"/>
      <c r="O9" s="519"/>
      <c r="P9" s="519"/>
      <c r="Q9" s="519"/>
      <c r="R9" s="519"/>
      <c r="S9" s="520"/>
      <c r="T9" s="520"/>
      <c r="U9" s="520"/>
      <c r="V9" s="520"/>
      <c r="W9" s="520"/>
      <c r="X9" s="520"/>
      <c r="Y9" s="520"/>
      <c r="Z9" s="520"/>
    </row>
    <row r="10" spans="2:26" ht="48" customHeight="1" thickBot="1" x14ac:dyDescent="0.25">
      <c r="B10" s="516"/>
      <c r="C10" s="516"/>
      <c r="D10" s="516"/>
      <c r="E10" s="516"/>
      <c r="F10" s="516"/>
      <c r="G10" s="516"/>
      <c r="H10" s="516"/>
      <c r="I10" s="516"/>
      <c r="J10" s="516"/>
      <c r="K10" s="516"/>
      <c r="L10" s="516"/>
      <c r="M10" s="234" t="s">
        <v>17</v>
      </c>
      <c r="N10" s="233"/>
      <c r="O10" s="233"/>
      <c r="P10" s="233"/>
      <c r="Q10" s="233"/>
      <c r="R10" s="233"/>
      <c r="S10" s="518" t="s">
        <v>295</v>
      </c>
      <c r="T10" s="518"/>
      <c r="U10" s="518"/>
      <c r="V10" s="229" t="s">
        <v>17</v>
      </c>
      <c r="W10" s="230" t="s">
        <v>18</v>
      </c>
      <c r="X10" s="355" t="s">
        <v>19</v>
      </c>
      <c r="Y10" s="230" t="s">
        <v>20</v>
      </c>
      <c r="Z10" s="519" t="s">
        <v>294</v>
      </c>
    </row>
    <row r="11" spans="2:26" ht="48" customHeight="1" x14ac:dyDescent="0.2">
      <c r="B11" s="516"/>
      <c r="C11" s="516"/>
      <c r="D11" s="516"/>
      <c r="E11" s="516"/>
      <c r="F11" s="516"/>
      <c r="G11" s="516"/>
      <c r="H11" s="516"/>
      <c r="I11" s="516"/>
      <c r="J11" s="516"/>
      <c r="K11" s="516"/>
      <c r="L11" s="522"/>
      <c r="M11" s="525"/>
      <c r="N11" s="526"/>
      <c r="O11" s="535"/>
      <c r="P11" s="525"/>
      <c r="Q11" s="526"/>
      <c r="R11" s="526"/>
      <c r="S11" s="231"/>
      <c r="T11" s="231"/>
      <c r="U11" s="230" t="s">
        <v>293</v>
      </c>
      <c r="V11" s="229" t="s">
        <v>292</v>
      </c>
      <c r="W11" s="229" t="s">
        <v>292</v>
      </c>
      <c r="X11" s="229" t="s">
        <v>292</v>
      </c>
      <c r="Y11" s="229" t="s">
        <v>292</v>
      </c>
      <c r="Z11" s="519"/>
    </row>
    <row r="12" spans="2:26" ht="27.75" hidden="1" customHeight="1" x14ac:dyDescent="0.2">
      <c r="B12" s="517"/>
      <c r="C12" s="517"/>
      <c r="D12" s="517"/>
      <c r="E12" s="517"/>
      <c r="F12" s="517"/>
      <c r="G12" s="517"/>
      <c r="H12" s="517"/>
      <c r="I12" s="517"/>
      <c r="J12" s="517"/>
      <c r="K12" s="517"/>
      <c r="L12" s="523"/>
      <c r="M12" s="226"/>
      <c r="N12" s="228"/>
      <c r="O12" s="227"/>
      <c r="P12" s="226"/>
      <c r="Q12" s="228"/>
      <c r="R12" s="227"/>
      <c r="S12" s="226"/>
      <c r="T12" s="225"/>
      <c r="U12" s="223" t="s">
        <v>210</v>
      </c>
      <c r="V12" s="224"/>
      <c r="W12" s="224"/>
      <c r="X12" s="224"/>
      <c r="Y12" s="224"/>
      <c r="Z12" s="224"/>
    </row>
    <row r="13" spans="2:26" ht="48" customHeight="1" x14ac:dyDescent="0.2">
      <c r="B13" s="524" t="s">
        <v>291</v>
      </c>
      <c r="C13" s="529" t="s">
        <v>256</v>
      </c>
      <c r="D13" s="531" t="s">
        <v>290</v>
      </c>
      <c r="E13" s="532"/>
      <c r="F13" s="192"/>
      <c r="G13" s="191" t="s">
        <v>187</v>
      </c>
      <c r="H13" s="527" t="s">
        <v>238</v>
      </c>
      <c r="I13" s="221"/>
      <c r="J13" s="220"/>
      <c r="K13" s="531" t="s">
        <v>289</v>
      </c>
      <c r="L13" s="218"/>
      <c r="M13" s="204"/>
      <c r="N13" s="203"/>
      <c r="O13" s="219"/>
      <c r="P13" s="204"/>
      <c r="Q13" s="203"/>
      <c r="R13" s="219"/>
      <c r="S13" s="207"/>
      <c r="T13" s="206"/>
      <c r="U13" s="356">
        <f>'POA 2023'!H16</f>
        <v>0</v>
      </c>
      <c r="V13" s="356">
        <f>'POA 2023'!I16</f>
        <v>0</v>
      </c>
      <c r="W13" s="356">
        <f>'POA 2023'!J16</f>
        <v>0</v>
      </c>
      <c r="X13" s="356">
        <f>'POA 2023'!K16</f>
        <v>0</v>
      </c>
      <c r="Y13" s="356">
        <f>'POA 2023'!L16</f>
        <v>0</v>
      </c>
      <c r="Z13" s="356">
        <f>'POA 2023'!M16</f>
        <v>0</v>
      </c>
    </row>
    <row r="14" spans="2:26" ht="48" customHeight="1" x14ac:dyDescent="0.2">
      <c r="B14" s="524"/>
      <c r="C14" s="530"/>
      <c r="D14" s="531"/>
      <c r="E14" s="533"/>
      <c r="F14" s="192"/>
      <c r="G14" s="191" t="s">
        <v>188</v>
      </c>
      <c r="H14" s="528"/>
      <c r="I14" s="189"/>
      <c r="J14" s="216"/>
      <c r="K14" s="531"/>
      <c r="L14" s="218"/>
      <c r="M14" s="204"/>
      <c r="N14" s="203"/>
      <c r="O14" s="217"/>
      <c r="P14" s="204"/>
      <c r="Q14" s="203"/>
      <c r="R14" s="212"/>
      <c r="S14" s="207"/>
      <c r="T14" s="206"/>
      <c r="U14" s="356">
        <f>'POA 2023'!H17</f>
        <v>0</v>
      </c>
      <c r="V14" s="356">
        <f>'POA 2023'!I17</f>
        <v>0</v>
      </c>
      <c r="W14" s="356">
        <f>'POA 2023'!J17</f>
        <v>0</v>
      </c>
      <c r="X14" s="356">
        <f>'POA 2023'!K17</f>
        <v>0</v>
      </c>
      <c r="Y14" s="356">
        <f>'POA 2023'!L17</f>
        <v>0</v>
      </c>
      <c r="Z14" s="356">
        <f>'POA 2023'!M17</f>
        <v>0</v>
      </c>
    </row>
    <row r="15" spans="2:26" ht="48" customHeight="1" x14ac:dyDescent="0.2">
      <c r="B15" s="524"/>
      <c r="C15" s="530"/>
      <c r="D15" s="531"/>
      <c r="E15" s="533"/>
      <c r="F15" s="192"/>
      <c r="G15" s="191" t="s">
        <v>189</v>
      </c>
      <c r="H15" s="528"/>
      <c r="I15" s="189"/>
      <c r="J15" s="216"/>
      <c r="K15" s="531"/>
      <c r="L15" s="187"/>
      <c r="M15" s="204"/>
      <c r="N15" s="203"/>
      <c r="O15" s="208"/>
      <c r="P15" s="204"/>
      <c r="Q15" s="203"/>
      <c r="R15" s="208"/>
      <c r="S15" s="207"/>
      <c r="T15" s="206"/>
      <c r="U15" s="356">
        <f>'POA 2023'!H18</f>
        <v>0</v>
      </c>
      <c r="V15" s="356">
        <f>'POA 2023'!I18</f>
        <v>0</v>
      </c>
      <c r="W15" s="356">
        <f>'POA 2023'!J18</f>
        <v>0</v>
      </c>
      <c r="X15" s="356">
        <f>'POA 2023'!K18</f>
        <v>0</v>
      </c>
      <c r="Y15" s="356">
        <f>'POA 2023'!L18</f>
        <v>0</v>
      </c>
      <c r="Z15" s="356">
        <f>'POA 2023'!M18</f>
        <v>0</v>
      </c>
    </row>
    <row r="16" spans="2:26" ht="48" customHeight="1" x14ac:dyDescent="0.2">
      <c r="B16" s="524"/>
      <c r="C16" s="530"/>
      <c r="D16" s="531"/>
      <c r="E16" s="533"/>
      <c r="F16" s="192"/>
      <c r="G16" s="191" t="s">
        <v>190</v>
      </c>
      <c r="H16" s="528"/>
      <c r="I16" s="189"/>
      <c r="J16" s="216"/>
      <c r="K16" s="531"/>
      <c r="L16" s="215"/>
      <c r="M16" s="211"/>
      <c r="N16" s="213"/>
      <c r="O16" s="214"/>
      <c r="P16" s="211"/>
      <c r="Q16" s="213"/>
      <c r="R16" s="212"/>
      <c r="S16" s="211"/>
      <c r="T16" s="210"/>
      <c r="U16" s="356">
        <f>'POA 2023'!H19</f>
        <v>0</v>
      </c>
      <c r="V16" s="356">
        <f>'POA 2023'!I19</f>
        <v>0</v>
      </c>
      <c r="W16" s="356">
        <f>'POA 2023'!J19</f>
        <v>0</v>
      </c>
      <c r="X16" s="356">
        <f>'POA 2023'!K19</f>
        <v>0</v>
      </c>
      <c r="Y16" s="356">
        <f>'POA 2023'!L19</f>
        <v>0</v>
      </c>
      <c r="Z16" s="356">
        <f>'POA 2023'!M19</f>
        <v>0</v>
      </c>
    </row>
    <row r="17" spans="2:26" ht="78.75" customHeight="1" x14ac:dyDescent="0.2">
      <c r="B17" s="524"/>
      <c r="C17" s="530"/>
      <c r="D17" s="531"/>
      <c r="E17" s="533"/>
      <c r="F17" s="192"/>
      <c r="G17" s="191" t="s">
        <v>192</v>
      </c>
      <c r="H17" s="528"/>
      <c r="I17" s="189"/>
      <c r="J17" s="209"/>
      <c r="K17" s="531"/>
      <c r="L17" s="187"/>
      <c r="M17" s="204"/>
      <c r="N17" s="203"/>
      <c r="O17" s="208"/>
      <c r="P17" s="204"/>
      <c r="Q17" s="203"/>
      <c r="R17" s="208"/>
      <c r="S17" s="207"/>
      <c r="T17" s="206"/>
      <c r="U17" s="356">
        <f>'POA 2023'!H20</f>
        <v>0</v>
      </c>
      <c r="V17" s="356">
        <f>'POA 2023'!I20</f>
        <v>0</v>
      </c>
      <c r="W17" s="356">
        <f>'POA 2023'!J20</f>
        <v>0</v>
      </c>
      <c r="X17" s="356">
        <f>'POA 2023'!K20</f>
        <v>0</v>
      </c>
      <c r="Y17" s="356">
        <f>'POA 2023'!L20</f>
        <v>0</v>
      </c>
      <c r="Z17" s="356">
        <f>'POA 2023'!M20</f>
        <v>0</v>
      </c>
    </row>
    <row r="18" spans="2:26" ht="108.75" customHeight="1" x14ac:dyDescent="0.2">
      <c r="B18" s="524"/>
      <c r="C18" s="530"/>
      <c r="D18" s="531"/>
      <c r="E18" s="533"/>
      <c r="F18" s="192"/>
      <c r="G18" s="191" t="s">
        <v>39</v>
      </c>
      <c r="H18" s="528"/>
      <c r="I18" s="189"/>
      <c r="J18" s="188"/>
      <c r="K18" s="531"/>
      <c r="L18" s="187"/>
      <c r="M18" s="204"/>
      <c r="N18" s="203"/>
      <c r="O18" s="208"/>
      <c r="P18" s="204"/>
      <c r="Q18" s="203"/>
      <c r="R18" s="208"/>
      <c r="S18" s="207"/>
      <c r="T18" s="206"/>
      <c r="U18" s="356">
        <f>'POA 2023'!H21</f>
        <v>0</v>
      </c>
      <c r="V18" s="356">
        <f>'POA 2023'!I21</f>
        <v>0</v>
      </c>
      <c r="W18" s="356">
        <f>'POA 2023'!J21</f>
        <v>0</v>
      </c>
      <c r="X18" s="356">
        <f>'POA 2023'!K21</f>
        <v>0</v>
      </c>
      <c r="Y18" s="356">
        <f>'POA 2023'!L21</f>
        <v>0</v>
      </c>
      <c r="Z18" s="356">
        <f>'POA 2023'!M21</f>
        <v>0</v>
      </c>
    </row>
    <row r="19" spans="2:26" ht="91.5" customHeight="1" x14ac:dyDescent="0.2">
      <c r="B19" s="524"/>
      <c r="C19" s="530"/>
      <c r="D19" s="531"/>
      <c r="E19" s="533"/>
      <c r="F19" s="192"/>
      <c r="G19" s="191" t="s">
        <v>43</v>
      </c>
      <c r="H19" s="197" t="s">
        <v>238</v>
      </c>
      <c r="I19" s="189"/>
      <c r="J19" s="188"/>
      <c r="K19" s="531"/>
      <c r="L19" s="187"/>
      <c r="M19" s="204"/>
      <c r="N19" s="203"/>
      <c r="O19" s="208"/>
      <c r="P19" s="204"/>
      <c r="Q19" s="203"/>
      <c r="R19" s="208"/>
      <c r="S19" s="207"/>
      <c r="T19" s="206"/>
      <c r="U19" s="356">
        <f>'POA 2023'!H22</f>
        <v>0</v>
      </c>
      <c r="V19" s="356">
        <f>'POA 2023'!I22</f>
        <v>0</v>
      </c>
      <c r="W19" s="356">
        <f>'POA 2023'!J22</f>
        <v>0</v>
      </c>
      <c r="X19" s="356">
        <f>'POA 2023'!K22</f>
        <v>0</v>
      </c>
      <c r="Y19" s="356">
        <f>'POA 2023'!L22</f>
        <v>0</v>
      </c>
      <c r="Z19" s="356">
        <f>'POA 2023'!M22</f>
        <v>0</v>
      </c>
    </row>
    <row r="20" spans="2:26" ht="126" customHeight="1" x14ac:dyDescent="0.2">
      <c r="B20" s="524"/>
      <c r="C20" s="530"/>
      <c r="D20" s="531"/>
      <c r="E20" s="533"/>
      <c r="F20" s="192"/>
      <c r="G20" s="191" t="s">
        <v>198</v>
      </c>
      <c r="H20" s="197" t="s">
        <v>239</v>
      </c>
      <c r="I20" s="189"/>
      <c r="J20" s="188"/>
      <c r="K20" s="531"/>
      <c r="L20" s="205"/>
      <c r="M20" s="204"/>
      <c r="N20" s="203"/>
      <c r="O20" s="202"/>
      <c r="P20" s="199"/>
      <c r="Q20" s="201"/>
      <c r="R20" s="200"/>
      <c r="S20" s="199"/>
      <c r="T20" s="198"/>
      <c r="U20" s="356">
        <f>'POA 2023'!H23</f>
        <v>0</v>
      </c>
      <c r="V20" s="356">
        <f>'POA 2023'!I23</f>
        <v>0</v>
      </c>
      <c r="W20" s="356">
        <f>'POA 2023'!J23</f>
        <v>0</v>
      </c>
      <c r="X20" s="356">
        <f>'POA 2023'!K23</f>
        <v>0</v>
      </c>
      <c r="Y20" s="356">
        <f>'POA 2023'!L23</f>
        <v>0</v>
      </c>
      <c r="Z20" s="356">
        <f>'POA 2023'!M23</f>
        <v>0</v>
      </c>
    </row>
    <row r="21" spans="2:26" ht="132.75" customHeight="1" x14ac:dyDescent="0.2">
      <c r="B21" s="524"/>
      <c r="C21" s="530"/>
      <c r="D21" s="531"/>
      <c r="E21" s="533"/>
      <c r="F21" s="192"/>
      <c r="G21" s="191" t="s">
        <v>45</v>
      </c>
      <c r="H21" s="197" t="s">
        <v>240</v>
      </c>
      <c r="I21" s="189"/>
      <c r="J21" s="188"/>
      <c r="K21" s="531"/>
      <c r="L21" s="196"/>
      <c r="M21" s="194"/>
      <c r="N21" s="193"/>
      <c r="O21" s="195"/>
      <c r="P21" s="194"/>
      <c r="Q21" s="193"/>
      <c r="R21" s="195"/>
      <c r="S21" s="194"/>
      <c r="T21" s="193"/>
      <c r="U21" s="356">
        <f>'POA 2023'!H25</f>
        <v>0</v>
      </c>
      <c r="V21" s="356">
        <f>'POA 2023'!I25</f>
        <v>0</v>
      </c>
      <c r="W21" s="356">
        <f>'POA 2023'!J25</f>
        <v>0</v>
      </c>
      <c r="X21" s="356">
        <f>'POA 2023'!K25</f>
        <v>0</v>
      </c>
      <c r="Y21" s="356">
        <f>'POA 2023'!L25</f>
        <v>0</v>
      </c>
      <c r="Z21" s="356">
        <f>'POA 2023'!M25</f>
        <v>0</v>
      </c>
    </row>
    <row r="22" spans="2:26" ht="202.5" customHeight="1" x14ac:dyDescent="0.2">
      <c r="B22" s="524"/>
      <c r="C22" s="530"/>
      <c r="D22" s="531"/>
      <c r="E22" s="534"/>
      <c r="F22" s="192"/>
      <c r="G22" s="191" t="s">
        <v>242</v>
      </c>
      <c r="H22" s="190" t="s">
        <v>243</v>
      </c>
      <c r="I22" s="189"/>
      <c r="J22" s="188"/>
      <c r="K22" s="531"/>
      <c r="L22" s="187"/>
      <c r="M22" s="186"/>
      <c r="N22" s="185"/>
      <c r="O22" s="184"/>
      <c r="P22" s="186"/>
      <c r="Q22" s="185"/>
      <c r="R22" s="184"/>
      <c r="S22" s="183"/>
      <c r="T22" s="182"/>
      <c r="U22" s="356">
        <f>'POA 2023'!H26</f>
        <v>0</v>
      </c>
      <c r="V22" s="356">
        <f>'POA 2023'!I26</f>
        <v>0</v>
      </c>
      <c r="W22" s="356">
        <f>'POA 2023'!J26</f>
        <v>0</v>
      </c>
      <c r="X22" s="356">
        <f>'POA 2023'!K26</f>
        <v>0</v>
      </c>
      <c r="Y22" s="356">
        <f>'POA 2023'!L26</f>
        <v>0</v>
      </c>
      <c r="Z22" s="356">
        <f>'POA 2023'!M26</f>
        <v>0</v>
      </c>
    </row>
  </sheetData>
  <mergeCells count="24">
    <mergeCell ref="B13:B22"/>
    <mergeCell ref="F9:F12"/>
    <mergeCell ref="P11:R11"/>
    <mergeCell ref="H13:H18"/>
    <mergeCell ref="C13:C22"/>
    <mergeCell ref="K13:K22"/>
    <mergeCell ref="E13:E22"/>
    <mergeCell ref="D13:D22"/>
    <mergeCell ref="D9:D12"/>
    <mergeCell ref="M11:O11"/>
    <mergeCell ref="B2:B6"/>
    <mergeCell ref="C2:Z6"/>
    <mergeCell ref="B9:B12"/>
    <mergeCell ref="C9:C12"/>
    <mergeCell ref="G9:G12"/>
    <mergeCell ref="S10:U10"/>
    <mergeCell ref="Z10:Z11"/>
    <mergeCell ref="M9:Z9"/>
    <mergeCell ref="E9:E12"/>
    <mergeCell ref="H9:H12"/>
    <mergeCell ref="I9:I12"/>
    <mergeCell ref="J9:J12"/>
    <mergeCell ref="K9:K12"/>
    <mergeCell ref="L9:L12"/>
  </mergeCells>
  <hyperlinks>
    <hyperlink ref="G19" location="'PASIVO - BALANCE- ESTADO R'!A1" display="PASIVO " xr:uid="{20F6E70B-6FE6-5946-B138-D9E86F519F1C}"/>
    <hyperlink ref="G13:G18" location="CARTERA!A1" display="TOTAL CARTERA REGIMEN CONTRIBUTIVO" xr:uid="{20AB028F-08CC-5C4A-80C2-2678B7F08396}"/>
    <hyperlink ref="G22" location="'PASIVO - BALANCE- ESTADO R'!A1" display="BALANCE" xr:uid="{57BB1EA7-3405-7B44-9ADE-A5FC60C407A4}"/>
  </hyperlink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26</vt:i4>
      </vt:variant>
      <vt:variant>
        <vt:lpstr>Gráficos</vt:lpstr>
      </vt:variant>
      <vt:variant>
        <vt:i4>1</vt:i4>
      </vt:variant>
    </vt:vector>
  </HeadingPairs>
  <TitlesOfParts>
    <vt:vector size="27" baseType="lpstr">
      <vt:lpstr>Inicio</vt:lpstr>
      <vt:lpstr>Indice</vt:lpstr>
      <vt:lpstr>Mision</vt:lpstr>
      <vt:lpstr>Vision</vt:lpstr>
      <vt:lpstr>Metas</vt:lpstr>
      <vt:lpstr>Politicas</vt:lpstr>
      <vt:lpstr>POA</vt:lpstr>
      <vt:lpstr>CuadrodeMando</vt:lpstr>
      <vt:lpstr>FINANCIERA</vt:lpstr>
      <vt:lpstr>M. Calidad</vt:lpstr>
      <vt:lpstr>G. PROC</vt:lpstr>
      <vt:lpstr>G. TALENTO HNO</vt:lpstr>
      <vt:lpstr>USUARIO EXT</vt:lpstr>
      <vt:lpstr>POA 2023</vt:lpstr>
      <vt:lpstr>FIANACIERA GRAFICO</vt:lpstr>
      <vt:lpstr>SATISFACCION GRAFICO</vt:lpstr>
      <vt:lpstr>PROCESOS</vt:lpstr>
      <vt:lpstr>FACTURACION</vt:lpstr>
      <vt:lpstr>CARTERA</vt:lpstr>
      <vt:lpstr>PASIVO - BALANCE- ESTADO R</vt:lpstr>
      <vt:lpstr>PRODUCCIÓN</vt:lpstr>
      <vt:lpstr>CALIDAD</vt:lpstr>
      <vt:lpstr>PROCESOS JUDICIALES </vt:lpstr>
      <vt:lpstr>TALENTO HUMANO</vt:lpstr>
      <vt:lpstr>MANTENI</vt:lpstr>
      <vt:lpstr>TABLERO</vt:lpstr>
      <vt:lpstr>GRAFICO CALIDAD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2021-10-12T16:57:26Z</dcterms:created>
  <dcterms:modified xsi:type="dcterms:W3CDTF">2023-04-20T03:19:36Z</dcterms:modified>
</cp:coreProperties>
</file>